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634B27D4-14A3-411D-B8CF-278EEBBC683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AB43" i="17"/>
  <c r="W44" i="17"/>
  <c r="S44" i="17"/>
  <c r="AO43" i="17"/>
  <c r="AN43" i="17"/>
  <c r="AK43" i="17"/>
  <c r="AJ43" i="17"/>
  <c r="AG43" i="17"/>
  <c r="L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AB19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B29" i="9"/>
  <c r="AQ29" i="9" s="1"/>
  <c r="AA29" i="9"/>
  <c r="AB28" i="9"/>
  <c r="AA28" i="9"/>
  <c r="AC28" i="9" s="1"/>
  <c r="AB27" i="9"/>
  <c r="AA27" i="9"/>
  <c r="AQ27" i="6" l="1"/>
  <c r="AP15" i="12"/>
  <c r="AC30" i="9"/>
  <c r="AC40" i="8"/>
  <c r="AQ29" i="7"/>
  <c r="N28" i="17"/>
  <c r="N28" i="10"/>
  <c r="N40" i="12"/>
  <c r="AR40" i="12" s="1"/>
  <c r="AQ42" i="16"/>
  <c r="AC42" i="16"/>
  <c r="AP16" i="17"/>
  <c r="AC41" i="11"/>
  <c r="AP40" i="10"/>
  <c r="AQ29" i="14"/>
  <c r="AC29" i="14"/>
  <c r="AQ41" i="6"/>
  <c r="AP18" i="7"/>
  <c r="AC30" i="7"/>
  <c r="N42" i="17"/>
  <c r="N30" i="17"/>
  <c r="AR30" i="17" s="1"/>
  <c r="AP28" i="17"/>
  <c r="AQ18" i="17"/>
  <c r="N28" i="12"/>
  <c r="L19" i="9"/>
  <c r="AP19" i="9" s="1"/>
  <c r="AQ41" i="17"/>
  <c r="AC39" i="17"/>
  <c r="AR39" i="17" s="1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AR41" i="16" s="1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J19" i="12"/>
  <c r="AA19" i="12"/>
  <c r="S20" i="12"/>
  <c r="AI19" i="9"/>
  <c r="AM19" i="9"/>
  <c r="AQ15" i="8"/>
  <c r="AQ17" i="8"/>
  <c r="AN19" i="8"/>
  <c r="S20" i="8"/>
  <c r="W20" i="8"/>
  <c r="AA31" i="17"/>
  <c r="AA31" i="10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Q31" i="7" s="1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R40" i="9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F32" i="7"/>
  <c r="AJ32" i="7" s="1"/>
  <c r="AQ29" i="4"/>
  <c r="D32" i="4"/>
  <c r="L31" i="17"/>
  <c r="L31" i="15"/>
  <c r="AP31" i="15" s="1"/>
  <c r="N29" i="14"/>
  <c r="D32" i="14"/>
  <c r="AH32" i="14" s="1"/>
  <c r="AQ30" i="10"/>
  <c r="B32" i="10"/>
  <c r="AF32" i="10" s="1"/>
  <c r="N27" i="6"/>
  <c r="AR27" i="6" s="1"/>
  <c r="N29" i="6"/>
  <c r="M31" i="6"/>
  <c r="L31" i="12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30" i="4"/>
  <c r="D44" i="7"/>
  <c r="AI19" i="4"/>
  <c r="H20" i="4"/>
  <c r="H44" i="4"/>
  <c r="AB31" i="17"/>
  <c r="AP39" i="17"/>
  <c r="AA19" i="16"/>
  <c r="S20" i="16"/>
  <c r="AP28" i="16"/>
  <c r="N28" i="16"/>
  <c r="M3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B43" i="14"/>
  <c r="AH19" i="11"/>
  <c r="AA31" i="11"/>
  <c r="U32" i="11"/>
  <c r="B20" i="7"/>
  <c r="AQ41" i="4"/>
  <c r="AQ30" i="12"/>
  <c r="AC30" i="12"/>
  <c r="AR30" i="12" s="1"/>
  <c r="J20" i="7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F43" i="17"/>
  <c r="AB31" i="16"/>
  <c r="AP15" i="15"/>
  <c r="L19" i="15"/>
  <c r="N15" i="15"/>
  <c r="AB19" i="15"/>
  <c r="AQ39" i="15"/>
  <c r="Q44" i="15"/>
  <c r="AA43" i="15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A43" i="17"/>
  <c r="AP43" i="17" s="1"/>
  <c r="B20" i="16"/>
  <c r="B32" i="16"/>
  <c r="S32" i="16"/>
  <c r="AJ44" i="16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M19" i="15"/>
  <c r="D32" i="15"/>
  <c r="H44" i="15"/>
  <c r="N16" i="14"/>
  <c r="N30" i="14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L43" i="16"/>
  <c r="N17" i="15"/>
  <c r="AF19" i="15"/>
  <c r="F32" i="15"/>
  <c r="J44" i="15"/>
  <c r="AN44" i="15" s="1"/>
  <c r="N39" i="14"/>
  <c r="L43" i="14"/>
  <c r="F44" i="14"/>
  <c r="AM19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L43" i="6"/>
  <c r="N17" i="12"/>
  <c r="AF19" i="12"/>
  <c r="F32" i="12"/>
  <c r="AJ32" i="12" s="1"/>
  <c r="J44" i="12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29" i="17" l="1"/>
  <c r="AR41" i="15"/>
  <c r="AR39" i="14"/>
  <c r="AR41" i="11"/>
  <c r="AR15" i="11"/>
  <c r="AR17" i="12"/>
  <c r="AR30" i="7"/>
  <c r="AF20" i="4"/>
  <c r="AN32" i="17"/>
  <c r="AR41" i="10"/>
  <c r="AP31" i="10"/>
  <c r="AR18" i="12"/>
  <c r="AJ20" i="12"/>
  <c r="AL20" i="12"/>
  <c r="AL44" i="7"/>
  <c r="AR28" i="16"/>
  <c r="AR15" i="16"/>
  <c r="AP43" i="4"/>
  <c r="AR27" i="17"/>
  <c r="AR16" i="17"/>
  <c r="AR29" i="14"/>
  <c r="AR30" i="11"/>
  <c r="AC32" i="11"/>
  <c r="AH20" i="11"/>
  <c r="AR16" i="11"/>
  <c r="AP31" i="12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Q43" i="4"/>
  <c r="AP19" i="4"/>
  <c r="AC44" i="17"/>
  <c r="AN44" i="17"/>
  <c r="AP43" i="16"/>
  <c r="AR30" i="16"/>
  <c r="AL44" i="15"/>
  <c r="AL32" i="17"/>
  <c r="AP31" i="17"/>
  <c r="AR30" i="14"/>
  <c r="AP19" i="11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P43" i="15"/>
  <c r="AF32" i="15"/>
  <c r="AN20" i="15"/>
  <c r="N32" i="14"/>
  <c r="AR17" i="14"/>
  <c r="AR30" i="10"/>
  <c r="AR16" i="12"/>
  <c r="AR17" i="8"/>
  <c r="AP19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<sst xmlns="http://schemas.openxmlformats.org/spreadsheetml/2006/main" count="3300" uniqueCount="40">
  <si>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</si>
  <si>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</si>
  <si>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</si>
  <si>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</si>
  <si>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</si>
  <si>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</si>
  <si>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</si>
  <si>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</si>
  <si>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</si>
  <si>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</si>
  <si>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</si>
  <si>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</si>
  <si>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</si>
  <si>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</si>
  <si>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</si>
  <si>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</si>
  <si>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</si>
  <si>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</si>
  <si>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</si>
  <si>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</si>
  <si>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</si>
  <si>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</si>
  <si>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</si>
  <si>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</si>
  <si>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</si>
  <si>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</si>
  <si>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</si>
  <si>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</si>
  <si>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</si>
  <si>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</si>
  <si>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</si>
  <si>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</si>
  <si>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</si>
  <si>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</si>
  <si>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</si>
  <si>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</si>
  <si>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</si>
  <si>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</si>
  <si>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2024T4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</si>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</sst>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3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16603590</v>
      </c>
      <c r="C15" s="4"/>
      <c r="D15" s="4">
        <v>30031200</v>
      </c>
      <c r="E15" s="4"/>
      <c r="F15" s="4">
        <v>28660129.999999996</v>
      </c>
      <c r="G15" s="4"/>
      <c r="H15" s="4">
        <v>15539206</v>
      </c>
      <c r="I15" s="4"/>
      <c r="J15" s="4">
        <v>0</v>
      </c>
      <c r="K15" s="4"/>
      <c r="L15" s="3">
        <f t="shared" ref="L15:M18" si="0">B15+D15+F15+H15+J15</f>
        <v>90834126</v>
      </c>
      <c r="M15" s="3">
        <f t="shared" si="0"/>
        <v>0</v>
      </c>
      <c r="N15" s="4">
        <f>L15+M15</f>
        <v>90834126</v>
      </c>
      <c r="P15" s="6" t="s">
        <v>12</v>
      </c>
      <c r="Q15" s="4">
        <v>2993</v>
      </c>
      <c r="R15" s="4">
        <v>0</v>
      </c>
      <c r="S15" s="4">
        <v>2568</v>
      </c>
      <c r="T15" s="4">
        <v>0</v>
      </c>
      <c r="U15" s="4">
        <v>1970</v>
      </c>
      <c r="V15" s="4">
        <v>0</v>
      </c>
      <c r="W15" s="4">
        <v>3870</v>
      </c>
      <c r="X15" s="4">
        <v>0</v>
      </c>
      <c r="Y15" s="4">
        <v>85</v>
      </c>
      <c r="Z15" s="4">
        <v>0</v>
      </c>
      <c r="AA15" s="3">
        <f t="shared" ref="AA15:AB19" si="1">Q15+S15+U15+W15+Y15</f>
        <v>11486</v>
      </c>
      <c r="AB15" s="3">
        <f t="shared" si="1"/>
        <v>0</v>
      </c>
      <c r="AC15" s="4">
        <f>AA15+AB15</f>
        <v>11486</v>
      </c>
      <c r="AE15" s="6" t="s">
        <v>12</v>
      </c>
      <c r="AF15" s="4">
        <f t="shared" ref="AF15:AR18" si="2">IFERROR(B15/Q15, "N.A.")</f>
        <v>5547.4741062479115</v>
      </c>
      <c r="AG15" s="4" t="str">
        <f t="shared" si="2"/>
        <v>N.A.</v>
      </c>
      <c r="AH15" s="4">
        <f t="shared" si="2"/>
        <v>11694.392523364486</v>
      </c>
      <c r="AI15" s="4" t="str">
        <f t="shared" si="2"/>
        <v>N.A.</v>
      </c>
      <c r="AJ15" s="4">
        <f t="shared" si="2"/>
        <v>14548.289340101521</v>
      </c>
      <c r="AK15" s="4" t="str">
        <f t="shared" si="2"/>
        <v>N.A.</v>
      </c>
      <c r="AL15" s="4">
        <f t="shared" si="2"/>
        <v>4015.2987080103358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7908.2470834058859</v>
      </c>
      <c r="AQ15" s="4" t="str">
        <f t="shared" si="2"/>
        <v>N.A.</v>
      </c>
      <c r="AR15" s="4">
        <f t="shared" si="2"/>
        <v>7908.2470834058859</v>
      </c>
    </row>
    <row r="16" spans="1:44" ht="15.75" customHeight="1" thickBot="1" x14ac:dyDescent="0.3">
      <c r="A16" s="6" t="s">
        <v>13</v>
      </c>
      <c r="B16" s="4">
        <v>7889850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7889850</v>
      </c>
      <c r="M16" s="3">
        <f t="shared" si="0"/>
        <v>0</v>
      </c>
      <c r="N16" s="4">
        <f>L16+M16</f>
        <v>7889850</v>
      </c>
      <c r="P16" s="6" t="s">
        <v>13</v>
      </c>
      <c r="Q16" s="4">
        <v>2838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2838</v>
      </c>
      <c r="AB16" s="3">
        <f t="shared" si="1"/>
        <v>0</v>
      </c>
      <c r="AC16" s="4">
        <f>AA16+AB16</f>
        <v>2838</v>
      </c>
      <c r="AE16" s="6" t="s">
        <v>13</v>
      </c>
      <c r="AF16" s="4">
        <f t="shared" si="2"/>
        <v>2780.0739957716701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2780.0739957716701</v>
      </c>
      <c r="AQ16" s="4" t="str">
        <f t="shared" si="2"/>
        <v>N.A.</v>
      </c>
      <c r="AR16" s="4">
        <f t="shared" si="2"/>
        <v>2780.0739957716701</v>
      </c>
    </row>
    <row r="17" spans="1:44" ht="15.75" customHeight="1" thickBot="1" x14ac:dyDescent="0.3">
      <c r="A17" s="6" t="s">
        <v>14</v>
      </c>
      <c r="B17" s="4">
        <v>32538190.000000004</v>
      </c>
      <c r="C17" s="4">
        <v>155425839.99999997</v>
      </c>
      <c r="D17" s="4">
        <v>5029750</v>
      </c>
      <c r="E17" s="4">
        <v>3852800</v>
      </c>
      <c r="F17" s="4"/>
      <c r="G17" s="4">
        <v>6800000.0000000009</v>
      </c>
      <c r="H17" s="4"/>
      <c r="I17" s="4">
        <v>5669550.0000000009</v>
      </c>
      <c r="J17" s="4">
        <v>0</v>
      </c>
      <c r="K17" s="4"/>
      <c r="L17" s="3">
        <f t="shared" si="0"/>
        <v>37567940</v>
      </c>
      <c r="M17" s="3">
        <f t="shared" si="0"/>
        <v>171748189.99999997</v>
      </c>
      <c r="N17" s="4">
        <f>L17+M17</f>
        <v>209316129.99999997</v>
      </c>
      <c r="P17" s="6" t="s">
        <v>14</v>
      </c>
      <c r="Q17" s="4">
        <v>8184</v>
      </c>
      <c r="R17" s="4">
        <v>28310</v>
      </c>
      <c r="S17" s="4">
        <v>1261</v>
      </c>
      <c r="T17" s="4">
        <v>224</v>
      </c>
      <c r="U17" s="4">
        <v>0</v>
      </c>
      <c r="V17" s="4">
        <v>1647</v>
      </c>
      <c r="W17" s="4">
        <v>0</v>
      </c>
      <c r="X17" s="4">
        <v>944</v>
      </c>
      <c r="Y17" s="4">
        <v>533</v>
      </c>
      <c r="Z17" s="4">
        <v>0</v>
      </c>
      <c r="AA17" s="3">
        <f t="shared" si="1"/>
        <v>9978</v>
      </c>
      <c r="AB17" s="3">
        <f t="shared" si="1"/>
        <v>31125</v>
      </c>
      <c r="AC17" s="4">
        <f>AA17+AB17</f>
        <v>41103</v>
      </c>
      <c r="AE17" s="6" t="s">
        <v>14</v>
      </c>
      <c r="AF17" s="4">
        <f t="shared" si="2"/>
        <v>3975.8296676441842</v>
      </c>
      <c r="AG17" s="4">
        <f t="shared" si="2"/>
        <v>5490.1391734369472</v>
      </c>
      <c r="AH17" s="4">
        <f t="shared" si="2"/>
        <v>3988.6994448850119</v>
      </c>
      <c r="AI17" s="4">
        <f t="shared" si="2"/>
        <v>17200</v>
      </c>
      <c r="AJ17" s="4" t="str">
        <f t="shared" si="2"/>
        <v>N.A.</v>
      </c>
      <c r="AK17" s="4">
        <f t="shared" si="2"/>
        <v>4128.7188828172439</v>
      </c>
      <c r="AL17" s="4" t="str">
        <f t="shared" si="2"/>
        <v>N.A.</v>
      </c>
      <c r="AM17" s="4">
        <f t="shared" si="2"/>
        <v>6005.8792372881362</v>
      </c>
      <c r="AN17" s="4">
        <f t="shared" si="2"/>
        <v>0</v>
      </c>
      <c r="AO17" s="4" t="str">
        <f t="shared" si="2"/>
        <v>N.A.</v>
      </c>
      <c r="AP17" s="4">
        <f t="shared" si="2"/>
        <v>3765.0771697735017</v>
      </c>
      <c r="AQ17" s="4">
        <f t="shared" si="2"/>
        <v>5518.0141365461841</v>
      </c>
      <c r="AR17" s="4">
        <f t="shared" si="2"/>
        <v>5092.4781646108549</v>
      </c>
    </row>
    <row r="18" spans="1:44" ht="15.75" customHeight="1" thickBot="1" x14ac:dyDescent="0.3">
      <c r="A18" s="6" t="s">
        <v>15</v>
      </c>
      <c r="B18" s="4">
        <v>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224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224</v>
      </c>
      <c r="AB18" s="3">
        <f t="shared" si="1"/>
        <v>0</v>
      </c>
      <c r="AC18" s="4">
        <f>AA18+AB18</f>
        <v>224</v>
      </c>
      <c r="AE18" s="6" t="s">
        <v>15</v>
      </c>
      <c r="AF18" s="4">
        <f t="shared" si="2"/>
        <v>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0</v>
      </c>
      <c r="AQ18" s="4" t="str">
        <f t="shared" si="2"/>
        <v>N.A.</v>
      </c>
      <c r="AR18" s="4">
        <f t="shared" si="2"/>
        <v>0</v>
      </c>
    </row>
    <row r="19" spans="1:44" ht="15.75" customHeight="1" thickBot="1" x14ac:dyDescent="0.3">
      <c r="A19" s="7" t="s">
        <v>16</v>
      </c>
      <c r="B19" s="4">
        <v>57031629.99999997</v>
      </c>
      <c r="C19" s="4">
        <v>155425839.99999997</v>
      </c>
      <c r="D19" s="4">
        <v>35060950.000000007</v>
      </c>
      <c r="E19" s="4">
        <v>3852800</v>
      </c>
      <c r="F19" s="4">
        <v>28660129.999999996</v>
      </c>
      <c r="G19" s="4">
        <v>6800000.0000000009</v>
      </c>
      <c r="H19" s="4">
        <v>15539206</v>
      </c>
      <c r="I19" s="4">
        <v>5669550.0000000009</v>
      </c>
      <c r="J19" s="4">
        <v>0</v>
      </c>
      <c r="K19" s="4"/>
      <c r="L19" s="3">
        <f t="shared" ref="L19:M19" si="3">SUM(L15:L18)</f>
        <v>136291916</v>
      </c>
      <c r="M19" s="3">
        <f t="shared" si="3"/>
        <v>171748189.99999997</v>
      </c>
      <c r="N19" s="4"/>
      <c r="P19" s="7" t="s">
        <v>16</v>
      </c>
      <c r="Q19" s="4">
        <v>14239</v>
      </c>
      <c r="R19" s="4">
        <v>28310</v>
      </c>
      <c r="S19" s="4">
        <v>3829</v>
      </c>
      <c r="T19" s="4">
        <v>224</v>
      </c>
      <c r="U19" s="4">
        <v>1970</v>
      </c>
      <c r="V19" s="4">
        <v>1647</v>
      </c>
      <c r="W19" s="4">
        <v>3870</v>
      </c>
      <c r="X19" s="4">
        <v>944</v>
      </c>
      <c r="Y19" s="4">
        <v>618</v>
      </c>
      <c r="Z19" s="4">
        <v>0</v>
      </c>
      <c r="AA19" s="3">
        <f t="shared" si="1"/>
        <v>24526</v>
      </c>
      <c r="AB19" s="3">
        <f t="shared" si="1"/>
        <v>31125</v>
      </c>
      <c r="AC19" s="4"/>
      <c r="AE19" s="7" t="s">
        <v>16</v>
      </c>
      <c r="AF19" s="4">
        <f t="shared" ref="AF19:AQ19" si="4">IFERROR(B19/Q19, "N.A.")</f>
        <v>4005.3114685019996</v>
      </c>
      <c r="AG19" s="4">
        <f t="shared" si="4"/>
        <v>5490.1391734369472</v>
      </c>
      <c r="AH19" s="4">
        <f t="shared" si="4"/>
        <v>9156.6858187516336</v>
      </c>
      <c r="AI19" s="4">
        <f t="shared" si="4"/>
        <v>17200</v>
      </c>
      <c r="AJ19" s="4">
        <f t="shared" si="4"/>
        <v>14548.289340101521</v>
      </c>
      <c r="AK19" s="4">
        <f t="shared" si="4"/>
        <v>4128.7188828172439</v>
      </c>
      <c r="AL19" s="4">
        <f t="shared" si="4"/>
        <v>4015.2987080103358</v>
      </c>
      <c r="AM19" s="4">
        <f t="shared" si="4"/>
        <v>6005.8792372881362</v>
      </c>
      <c r="AN19" s="4">
        <f t="shared" si="4"/>
        <v>0</v>
      </c>
      <c r="AO19" s="4" t="str">
        <f t="shared" si="4"/>
        <v>N.A.</v>
      </c>
      <c r="AP19" s="4">
        <f t="shared" si="4"/>
        <v>5557.0380820353912</v>
      </c>
      <c r="AQ19" s="4">
        <f t="shared" si="4"/>
        <v>5518.0141365461841</v>
      </c>
      <c r="AR19" s="4"/>
    </row>
    <row r="20" spans="1:44" ht="15.75" thickBot="1" x14ac:dyDescent="0.3">
      <c r="A20" s="8" t="s">
        <v>0</v>
      </c>
      <c r="B20" s="39">
        <f>B19+C19</f>
        <v>212457469.99999994</v>
      </c>
      <c r="C20" s="40"/>
      <c r="D20" s="39">
        <f>D19+E19</f>
        <v>38913750.000000007</v>
      </c>
      <c r="E20" s="40"/>
      <c r="F20" s="39">
        <f>F19+G19</f>
        <v>35460130</v>
      </c>
      <c r="G20" s="40"/>
      <c r="H20" s="39">
        <f>H19+I19</f>
        <v>21208756</v>
      </c>
      <c r="I20" s="40"/>
      <c r="J20" s="39">
        <f>J19+K19</f>
        <v>0</v>
      </c>
      <c r="K20" s="40"/>
      <c r="L20" s="5"/>
      <c r="M20" s="2"/>
      <c r="N20" s="1">
        <f>B20+D20+F20+H20+J20</f>
        <v>308040105.99999994</v>
      </c>
      <c r="P20" s="8" t="s">
        <v>0</v>
      </c>
      <c r="Q20" s="39">
        <f>Q19+R19</f>
        <v>42549</v>
      </c>
      <c r="R20" s="40"/>
      <c r="S20" s="39">
        <f>S19+T19</f>
        <v>4053</v>
      </c>
      <c r="T20" s="40"/>
      <c r="U20" s="39">
        <f>U19+V19</f>
        <v>3617</v>
      </c>
      <c r="V20" s="40"/>
      <c r="W20" s="39">
        <f>W19+X19</f>
        <v>4814</v>
      </c>
      <c r="X20" s="40"/>
      <c r="Y20" s="39">
        <f>Y19+Z19</f>
        <v>618</v>
      </c>
      <c r="Z20" s="40"/>
      <c r="AA20" s="5"/>
      <c r="AB20" s="2"/>
      <c r="AC20" s="1">
        <f>Q20+S20+U20+W20+Y20</f>
        <v>55651</v>
      </c>
      <c r="AE20" s="8" t="s">
        <v>0</v>
      </c>
      <c r="AF20" s="41">
        <f>IFERROR(B20/Q20,"N.A.")</f>
        <v>4993.2423793743674</v>
      </c>
      <c r="AG20" s="42"/>
      <c r="AH20" s="41">
        <f>IFERROR(D20/S20,"N.A.")</f>
        <v>9601.2213175425622</v>
      </c>
      <c r="AI20" s="42"/>
      <c r="AJ20" s="41">
        <f>IFERROR(F20/U20,"N.A.")</f>
        <v>9803.7406690627595</v>
      </c>
      <c r="AK20" s="42"/>
      <c r="AL20" s="41">
        <f>IFERROR(H20/W20,"N.A.")</f>
        <v>4405.6410469464063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5535.2124130743368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16357200.000000002</v>
      </c>
      <c r="C27" s="4"/>
      <c r="D27" s="4">
        <v>30031200</v>
      </c>
      <c r="E27" s="4"/>
      <c r="F27" s="4">
        <v>25484149.999999996</v>
      </c>
      <c r="G27" s="4"/>
      <c r="H27" s="4">
        <v>6254349.9999999991</v>
      </c>
      <c r="I27" s="4"/>
      <c r="J27" s="4">
        <v>0</v>
      </c>
      <c r="K27" s="4"/>
      <c r="L27" s="3">
        <f t="shared" ref="L27:M31" si="5">B27+D27+F27+H27+J27</f>
        <v>78126900</v>
      </c>
      <c r="M27" s="3">
        <f t="shared" si="5"/>
        <v>0</v>
      </c>
      <c r="N27" s="4">
        <f>L27+M27</f>
        <v>78126900</v>
      </c>
      <c r="P27" s="6" t="s">
        <v>12</v>
      </c>
      <c r="Q27" s="4">
        <v>2749</v>
      </c>
      <c r="R27" s="4">
        <v>0</v>
      </c>
      <c r="S27" s="4">
        <v>2568</v>
      </c>
      <c r="T27" s="4">
        <v>0</v>
      </c>
      <c r="U27" s="4">
        <v>1576</v>
      </c>
      <c r="V27" s="4">
        <v>0</v>
      </c>
      <c r="W27" s="4">
        <v>1905</v>
      </c>
      <c r="X27" s="4">
        <v>0</v>
      </c>
      <c r="Y27" s="4">
        <v>85</v>
      </c>
      <c r="Z27" s="4">
        <v>0</v>
      </c>
      <c r="AA27" s="3">
        <f t="shared" ref="AA27:AB31" si="6">Q27+S27+U27+W27+Y27</f>
        <v>8883</v>
      </c>
      <c r="AB27" s="3">
        <f t="shared" si="6"/>
        <v>0</v>
      </c>
      <c r="AC27" s="4">
        <f>AA27+AB27</f>
        <v>8883</v>
      </c>
      <c r="AE27" s="6" t="s">
        <v>12</v>
      </c>
      <c r="AF27" s="4">
        <f t="shared" ref="AF27:AR30" si="7">IFERROR(B27/Q27, "N.A.")</f>
        <v>5950.2364496180435</v>
      </c>
      <c r="AG27" s="4" t="str">
        <f t="shared" si="7"/>
        <v>N.A.</v>
      </c>
      <c r="AH27" s="4">
        <f t="shared" si="7"/>
        <v>11694.392523364486</v>
      </c>
      <c r="AI27" s="4" t="str">
        <f t="shared" si="7"/>
        <v>N.A.</v>
      </c>
      <c r="AJ27" s="4">
        <f t="shared" si="7"/>
        <v>16170.145939086293</v>
      </c>
      <c r="AK27" s="4" t="str">
        <f t="shared" si="7"/>
        <v>N.A.</v>
      </c>
      <c r="AL27" s="4">
        <f t="shared" si="7"/>
        <v>3283.1233595800518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8795.1030057413045</v>
      </c>
      <c r="AQ27" s="4" t="str">
        <f t="shared" si="7"/>
        <v>N.A.</v>
      </c>
      <c r="AR27" s="4">
        <f t="shared" si="7"/>
        <v>8795.1030057413045</v>
      </c>
    </row>
    <row r="28" spans="1:44" ht="15.75" customHeight="1" thickBot="1" x14ac:dyDescent="0.3">
      <c r="A28" s="6" t="s">
        <v>13</v>
      </c>
      <c r="B28" s="4">
        <v>3096000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3096000</v>
      </c>
      <c r="M28" s="3">
        <f t="shared" si="5"/>
        <v>0</v>
      </c>
      <c r="N28" s="4">
        <f>L28+M28</f>
        <v>3096000</v>
      </c>
      <c r="P28" s="6" t="s">
        <v>13</v>
      </c>
      <c r="Q28" s="4">
        <v>720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720</v>
      </c>
      <c r="AB28" s="3">
        <f t="shared" si="6"/>
        <v>0</v>
      </c>
      <c r="AC28" s="4">
        <f>AA28+AB28</f>
        <v>720</v>
      </c>
      <c r="AE28" s="6" t="s">
        <v>13</v>
      </c>
      <c r="AF28" s="4">
        <f t="shared" si="7"/>
        <v>4300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4300</v>
      </c>
      <c r="AQ28" s="4" t="str">
        <f t="shared" si="7"/>
        <v>N.A.</v>
      </c>
      <c r="AR28" s="4">
        <f t="shared" si="7"/>
        <v>4300</v>
      </c>
    </row>
    <row r="29" spans="1:44" ht="15.75" customHeight="1" thickBot="1" x14ac:dyDescent="0.3">
      <c r="A29" s="6" t="s">
        <v>14</v>
      </c>
      <c r="B29" s="4">
        <v>10880450</v>
      </c>
      <c r="C29" s="4">
        <v>102772899.99999999</v>
      </c>
      <c r="D29" s="4">
        <v>4141500</v>
      </c>
      <c r="E29" s="4">
        <v>3852800</v>
      </c>
      <c r="F29" s="4"/>
      <c r="G29" s="4">
        <v>6799999.9999999991</v>
      </c>
      <c r="H29" s="4"/>
      <c r="I29" s="4">
        <v>0</v>
      </c>
      <c r="J29" s="4">
        <v>0</v>
      </c>
      <c r="K29" s="4"/>
      <c r="L29" s="3">
        <f t="shared" si="5"/>
        <v>15021950</v>
      </c>
      <c r="M29" s="3">
        <f t="shared" si="5"/>
        <v>113425699.99999999</v>
      </c>
      <c r="N29" s="4">
        <f>L29+M29</f>
        <v>128447649.99999999</v>
      </c>
      <c r="P29" s="6" t="s">
        <v>14</v>
      </c>
      <c r="Q29" s="4">
        <v>4479</v>
      </c>
      <c r="R29" s="4">
        <v>14048</v>
      </c>
      <c r="S29" s="4">
        <v>1091</v>
      </c>
      <c r="T29" s="4">
        <v>224</v>
      </c>
      <c r="U29" s="4">
        <v>0</v>
      </c>
      <c r="V29" s="4">
        <v>1403</v>
      </c>
      <c r="W29" s="4">
        <v>0</v>
      </c>
      <c r="X29" s="4">
        <v>159</v>
      </c>
      <c r="Y29" s="4">
        <v>65</v>
      </c>
      <c r="Z29" s="4">
        <v>0</v>
      </c>
      <c r="AA29" s="3">
        <f t="shared" si="6"/>
        <v>5635</v>
      </c>
      <c r="AB29" s="3">
        <f t="shared" si="6"/>
        <v>15834</v>
      </c>
      <c r="AC29" s="4">
        <f>AA29+AB29</f>
        <v>21469</v>
      </c>
      <c r="AE29" s="6" t="s">
        <v>14</v>
      </c>
      <c r="AF29" s="4">
        <f t="shared" si="7"/>
        <v>2429.2141102924761</v>
      </c>
      <c r="AG29" s="4">
        <f t="shared" si="7"/>
        <v>7315.8385535307507</v>
      </c>
      <c r="AH29" s="4">
        <f t="shared" si="7"/>
        <v>3796.0586617781851</v>
      </c>
      <c r="AI29" s="4">
        <f t="shared" si="7"/>
        <v>17200</v>
      </c>
      <c r="AJ29" s="4" t="str">
        <f t="shared" si="7"/>
        <v>N.A.</v>
      </c>
      <c r="AK29" s="4">
        <f t="shared" si="7"/>
        <v>4846.7569493941546</v>
      </c>
      <c r="AL29" s="4" t="str">
        <f t="shared" si="7"/>
        <v>N.A.</v>
      </c>
      <c r="AM29" s="4">
        <f t="shared" si="7"/>
        <v>0</v>
      </c>
      <c r="AN29" s="4">
        <f t="shared" si="7"/>
        <v>0</v>
      </c>
      <c r="AO29" s="4" t="str">
        <f t="shared" si="7"/>
        <v>N.A.</v>
      </c>
      <c r="AP29" s="4">
        <f t="shared" si="7"/>
        <v>2665.829636202307</v>
      </c>
      <c r="AQ29" s="4">
        <f t="shared" si="7"/>
        <v>7163.4268030819749</v>
      </c>
      <c r="AR29" s="4">
        <f t="shared" si="7"/>
        <v>5982.9358610088957</v>
      </c>
    </row>
    <row r="30" spans="1:44" ht="15.75" customHeight="1" thickBot="1" x14ac:dyDescent="0.3">
      <c r="A30" s="6" t="s">
        <v>15</v>
      </c>
      <c r="B30" s="4">
        <v>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224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224</v>
      </c>
      <c r="AB30" s="3">
        <f t="shared" si="6"/>
        <v>0</v>
      </c>
      <c r="AC30" s="4">
        <f>AA30+AB30</f>
        <v>224</v>
      </c>
      <c r="AE30" s="6" t="s">
        <v>15</v>
      </c>
      <c r="AF30" s="4">
        <f t="shared" si="7"/>
        <v>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0</v>
      </c>
      <c r="AQ30" s="4" t="str">
        <f t="shared" si="7"/>
        <v>N.A.</v>
      </c>
      <c r="AR30" s="4">
        <f t="shared" si="7"/>
        <v>0</v>
      </c>
    </row>
    <row r="31" spans="1:44" ht="15.75" customHeight="1" thickBot="1" x14ac:dyDescent="0.3">
      <c r="A31" s="7" t="s">
        <v>16</v>
      </c>
      <c r="B31" s="4">
        <v>30333650.000000007</v>
      </c>
      <c r="C31" s="4">
        <v>102772899.99999999</v>
      </c>
      <c r="D31" s="4">
        <v>34172700</v>
      </c>
      <c r="E31" s="4">
        <v>3852800</v>
      </c>
      <c r="F31" s="4">
        <v>25484149.999999996</v>
      </c>
      <c r="G31" s="4">
        <v>6799999.9999999991</v>
      </c>
      <c r="H31" s="4">
        <v>6254349.9999999991</v>
      </c>
      <c r="I31" s="4">
        <v>0</v>
      </c>
      <c r="J31" s="4">
        <v>0</v>
      </c>
      <c r="K31" s="4"/>
      <c r="L31" s="3">
        <f t="shared" si="5"/>
        <v>96244850</v>
      </c>
      <c r="M31" s="3">
        <f t="shared" si="5"/>
        <v>113425699.99999999</v>
      </c>
      <c r="N31" s="4"/>
      <c r="P31" s="7" t="s">
        <v>16</v>
      </c>
      <c r="Q31" s="4">
        <v>8172</v>
      </c>
      <c r="R31" s="4">
        <v>14048</v>
      </c>
      <c r="S31" s="4">
        <v>3659</v>
      </c>
      <c r="T31" s="4">
        <v>224</v>
      </c>
      <c r="U31" s="4">
        <v>1576</v>
      </c>
      <c r="V31" s="4">
        <v>1403</v>
      </c>
      <c r="W31" s="4">
        <v>1905</v>
      </c>
      <c r="X31" s="4">
        <v>159</v>
      </c>
      <c r="Y31" s="4">
        <v>150</v>
      </c>
      <c r="Z31" s="4">
        <v>0</v>
      </c>
      <c r="AA31" s="3">
        <f t="shared" si="6"/>
        <v>15462</v>
      </c>
      <c r="AB31" s="3">
        <f t="shared" si="6"/>
        <v>15834</v>
      </c>
      <c r="AC31" s="4"/>
      <c r="AE31" s="7" t="s">
        <v>16</v>
      </c>
      <c r="AF31" s="4">
        <f t="shared" ref="AF31:AQ31" si="8">IFERROR(B31/Q31, "N.A.")</f>
        <v>3711.9003915810094</v>
      </c>
      <c r="AG31" s="4">
        <f t="shared" si="8"/>
        <v>7315.8385535307507</v>
      </c>
      <c r="AH31" s="4">
        <f t="shared" si="8"/>
        <v>9339.3550150314295</v>
      </c>
      <c r="AI31" s="4">
        <f t="shared" si="8"/>
        <v>17200</v>
      </c>
      <c r="AJ31" s="4">
        <f t="shared" si="8"/>
        <v>16170.145939086293</v>
      </c>
      <c r="AK31" s="4">
        <f t="shared" si="8"/>
        <v>4846.7569493941546</v>
      </c>
      <c r="AL31" s="4">
        <f t="shared" si="8"/>
        <v>3283.1233595800518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6224.6054844134005</v>
      </c>
      <c r="AQ31" s="4">
        <f t="shared" si="8"/>
        <v>7163.4268030819749</v>
      </c>
      <c r="AR31" s="4"/>
    </row>
    <row r="32" spans="1:44" ht="15.75" thickBot="1" x14ac:dyDescent="0.3">
      <c r="A32" s="8" t="s">
        <v>0</v>
      </c>
      <c r="B32" s="39">
        <f>B31+C31</f>
        <v>133106550</v>
      </c>
      <c r="C32" s="40"/>
      <c r="D32" s="39">
        <f>D31+E31</f>
        <v>38025500</v>
      </c>
      <c r="E32" s="40"/>
      <c r="F32" s="39">
        <f>F31+G31</f>
        <v>32284149.999999996</v>
      </c>
      <c r="G32" s="40"/>
      <c r="H32" s="39">
        <f>H31+I31</f>
        <v>6254349.9999999991</v>
      </c>
      <c r="I32" s="40"/>
      <c r="J32" s="39">
        <f>J31+K31</f>
        <v>0</v>
      </c>
      <c r="K32" s="40"/>
      <c r="L32" s="5"/>
      <c r="M32" s="2"/>
      <c r="N32" s="1">
        <f>B32+D32+F32+H32+J32</f>
        <v>209670550</v>
      </c>
      <c r="P32" s="8" t="s">
        <v>0</v>
      </c>
      <c r="Q32" s="39">
        <f>Q31+R31</f>
        <v>22220</v>
      </c>
      <c r="R32" s="40"/>
      <c r="S32" s="39">
        <f>S31+T31</f>
        <v>3883</v>
      </c>
      <c r="T32" s="40"/>
      <c r="U32" s="39">
        <f>U31+V31</f>
        <v>2979</v>
      </c>
      <c r="V32" s="40"/>
      <c r="W32" s="39">
        <f>W31+X31</f>
        <v>2064</v>
      </c>
      <c r="X32" s="40"/>
      <c r="Y32" s="39">
        <f>Y31+Z31</f>
        <v>150</v>
      </c>
      <c r="Z32" s="40"/>
      <c r="AA32" s="5"/>
      <c r="AB32" s="2"/>
      <c r="AC32" s="1">
        <f>Q32+S32+U32+W32+Y32</f>
        <v>31296</v>
      </c>
      <c r="AE32" s="8" t="s">
        <v>0</v>
      </c>
      <c r="AF32" s="41">
        <f>IFERROR(B32/Q32,"N.A.")</f>
        <v>5990.393789378938</v>
      </c>
      <c r="AG32" s="42"/>
      <c r="AH32" s="41">
        <f>IFERROR(D32/S32,"N.A.")</f>
        <v>9792.8148338913215</v>
      </c>
      <c r="AI32" s="42"/>
      <c r="AJ32" s="41">
        <f>IFERROR(F32/U32,"N.A.")</f>
        <v>10837.244041624705</v>
      </c>
      <c r="AK32" s="42"/>
      <c r="AL32" s="41">
        <f>IFERROR(H32/W32,"N.A.")</f>
        <v>3030.208333333333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6699.5957949897747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246389.99999999997</v>
      </c>
      <c r="C39" s="4"/>
      <c r="D39" s="4"/>
      <c r="E39" s="4"/>
      <c r="F39" s="4">
        <v>3175980</v>
      </c>
      <c r="G39" s="4"/>
      <c r="H39" s="4">
        <v>9284855.9999999981</v>
      </c>
      <c r="I39" s="4"/>
      <c r="J39" s="4"/>
      <c r="K39" s="4"/>
      <c r="L39" s="3">
        <f t="shared" ref="L39:M43" si="9">B39+D39+F39+H39+J39</f>
        <v>12707225.999999998</v>
      </c>
      <c r="M39" s="3">
        <f t="shared" si="9"/>
        <v>0</v>
      </c>
      <c r="N39" s="4">
        <f>L39+M39</f>
        <v>12707225.999999998</v>
      </c>
      <c r="P39" s="6" t="s">
        <v>12</v>
      </c>
      <c r="Q39" s="4">
        <v>244</v>
      </c>
      <c r="R39" s="4">
        <v>0</v>
      </c>
      <c r="S39" s="4">
        <v>0</v>
      </c>
      <c r="T39" s="4">
        <v>0</v>
      </c>
      <c r="U39" s="4">
        <v>394</v>
      </c>
      <c r="V39" s="4">
        <v>0</v>
      </c>
      <c r="W39" s="4">
        <v>1965</v>
      </c>
      <c r="X39" s="4">
        <v>0</v>
      </c>
      <c r="Y39" s="4">
        <v>0</v>
      </c>
      <c r="Z39" s="4">
        <v>0</v>
      </c>
      <c r="AA39" s="3">
        <f t="shared" ref="AA39:AB43" si="10">Q39+S39+U39+W39+Y39</f>
        <v>2603</v>
      </c>
      <c r="AB39" s="3">
        <f t="shared" si="10"/>
        <v>0</v>
      </c>
      <c r="AC39" s="4">
        <f>AA39+AB39</f>
        <v>2603</v>
      </c>
      <c r="AE39" s="6" t="s">
        <v>12</v>
      </c>
      <c r="AF39" s="4">
        <f t="shared" ref="AF39:AR42" si="11">IFERROR(B39/Q39, "N.A.")</f>
        <v>1009.795081967213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8060.8629441624362</v>
      </c>
      <c r="AK39" s="4" t="str">
        <f t="shared" si="11"/>
        <v>N.A.</v>
      </c>
      <c r="AL39" s="4">
        <f t="shared" si="11"/>
        <v>4725.1175572519078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4881.7618132923544</v>
      </c>
      <c r="AQ39" s="4" t="str">
        <f t="shared" si="11"/>
        <v>N.A.</v>
      </c>
      <c r="AR39" s="4">
        <f t="shared" si="11"/>
        <v>4881.7618132923544</v>
      </c>
    </row>
    <row r="40" spans="1:44" ht="15.75" customHeight="1" thickBot="1" x14ac:dyDescent="0.3">
      <c r="A40" s="6" t="s">
        <v>13</v>
      </c>
      <c r="B40" s="4">
        <v>4793850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4793850</v>
      </c>
      <c r="M40" s="3">
        <f t="shared" si="9"/>
        <v>0</v>
      </c>
      <c r="N40" s="4">
        <f>L40+M40</f>
        <v>4793850</v>
      </c>
      <c r="P40" s="6" t="s">
        <v>13</v>
      </c>
      <c r="Q40" s="4">
        <v>2118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2118</v>
      </c>
      <c r="AB40" s="3">
        <f t="shared" si="10"/>
        <v>0</v>
      </c>
      <c r="AC40" s="4">
        <f>AA40+AB40</f>
        <v>2118</v>
      </c>
      <c r="AE40" s="6" t="s">
        <v>13</v>
      </c>
      <c r="AF40" s="4">
        <f t="shared" si="11"/>
        <v>2263.3852691218131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2263.3852691218131</v>
      </c>
      <c r="AQ40" s="4" t="str">
        <f t="shared" si="11"/>
        <v>N.A.</v>
      </c>
      <c r="AR40" s="4">
        <f t="shared" si="11"/>
        <v>2263.3852691218131</v>
      </c>
    </row>
    <row r="41" spans="1:44" ht="15.75" customHeight="1" thickBot="1" x14ac:dyDescent="0.3">
      <c r="A41" s="6" t="s">
        <v>14</v>
      </c>
      <c r="B41" s="4">
        <v>21657740</v>
      </c>
      <c r="C41" s="4">
        <v>52652940</v>
      </c>
      <c r="D41" s="4">
        <v>888250</v>
      </c>
      <c r="E41" s="4"/>
      <c r="F41" s="4"/>
      <c r="G41" s="4">
        <v>0</v>
      </c>
      <c r="H41" s="4"/>
      <c r="I41" s="4">
        <v>5669550</v>
      </c>
      <c r="J41" s="4">
        <v>0</v>
      </c>
      <c r="K41" s="4"/>
      <c r="L41" s="3">
        <f t="shared" si="9"/>
        <v>22545990</v>
      </c>
      <c r="M41" s="3">
        <f t="shared" si="9"/>
        <v>58322490</v>
      </c>
      <c r="N41" s="4">
        <f>L41+M41</f>
        <v>80868480</v>
      </c>
      <c r="P41" s="6" t="s">
        <v>14</v>
      </c>
      <c r="Q41" s="4">
        <v>3705</v>
      </c>
      <c r="R41" s="4">
        <v>14262</v>
      </c>
      <c r="S41" s="4">
        <v>170</v>
      </c>
      <c r="T41" s="4">
        <v>0</v>
      </c>
      <c r="U41" s="4">
        <v>0</v>
      </c>
      <c r="V41" s="4">
        <v>244</v>
      </c>
      <c r="W41" s="4">
        <v>0</v>
      </c>
      <c r="X41" s="4">
        <v>785</v>
      </c>
      <c r="Y41" s="4">
        <v>468</v>
      </c>
      <c r="Z41" s="4">
        <v>0</v>
      </c>
      <c r="AA41" s="3">
        <f t="shared" si="10"/>
        <v>4343</v>
      </c>
      <c r="AB41" s="3">
        <f t="shared" si="10"/>
        <v>15291</v>
      </c>
      <c r="AC41" s="4">
        <f>AA41+AB41</f>
        <v>19634</v>
      </c>
      <c r="AE41" s="6" t="s">
        <v>14</v>
      </c>
      <c r="AF41" s="4">
        <f t="shared" si="11"/>
        <v>5845.5438596491231</v>
      </c>
      <c r="AG41" s="4">
        <f t="shared" si="11"/>
        <v>3691.834244846445</v>
      </c>
      <c r="AH41" s="4">
        <f t="shared" si="11"/>
        <v>5225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7222.3566878980891</v>
      </c>
      <c r="AN41" s="4">
        <f t="shared" si="11"/>
        <v>0</v>
      </c>
      <c r="AO41" s="4" t="str">
        <f t="shared" si="11"/>
        <v>N.A.</v>
      </c>
      <c r="AP41" s="4">
        <f t="shared" si="11"/>
        <v>5191.3400874971221</v>
      </c>
      <c r="AQ41" s="4">
        <f t="shared" si="11"/>
        <v>3814.1710810280556</v>
      </c>
      <c r="AR41" s="4">
        <f t="shared" si="11"/>
        <v>4118.7980034633802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26697979.999999996</v>
      </c>
      <c r="C43" s="4">
        <v>52652940</v>
      </c>
      <c r="D43" s="4">
        <v>888250</v>
      </c>
      <c r="E43" s="4"/>
      <c r="F43" s="4">
        <v>3175980</v>
      </c>
      <c r="G43" s="4">
        <v>0</v>
      </c>
      <c r="H43" s="4">
        <v>9284855.9999999981</v>
      </c>
      <c r="I43" s="4">
        <v>5669550</v>
      </c>
      <c r="J43" s="4">
        <v>0</v>
      </c>
      <c r="K43" s="4"/>
      <c r="L43" s="3">
        <f t="shared" si="9"/>
        <v>40047065.999999993</v>
      </c>
      <c r="M43" s="3">
        <f t="shared" si="9"/>
        <v>58322490</v>
      </c>
      <c r="N43" s="4"/>
      <c r="P43" s="7" t="s">
        <v>16</v>
      </c>
      <c r="Q43" s="4">
        <v>6067</v>
      </c>
      <c r="R43" s="4">
        <v>14262</v>
      </c>
      <c r="S43" s="4">
        <v>170</v>
      </c>
      <c r="T43" s="4">
        <v>0</v>
      </c>
      <c r="U43" s="4">
        <v>394</v>
      </c>
      <c r="V43" s="4">
        <v>244</v>
      </c>
      <c r="W43" s="4">
        <v>1965</v>
      </c>
      <c r="X43" s="4">
        <v>785</v>
      </c>
      <c r="Y43" s="4">
        <v>468</v>
      </c>
      <c r="Z43" s="4">
        <v>0</v>
      </c>
      <c r="AA43" s="3">
        <f t="shared" si="10"/>
        <v>9064</v>
      </c>
      <c r="AB43" s="3">
        <f t="shared" si="10"/>
        <v>15291</v>
      </c>
      <c r="AC43" s="4"/>
      <c r="AE43" s="7" t="s">
        <v>16</v>
      </c>
      <c r="AF43" s="4">
        <f t="shared" ref="AF43:AQ43" si="12">IFERROR(B43/Q43, "N.A.")</f>
        <v>4400.5241470248884</v>
      </c>
      <c r="AG43" s="4">
        <f t="shared" si="12"/>
        <v>3691.834244846445</v>
      </c>
      <c r="AH43" s="4">
        <f t="shared" si="12"/>
        <v>5225</v>
      </c>
      <c r="AI43" s="4" t="str">
        <f t="shared" si="12"/>
        <v>N.A.</v>
      </c>
      <c r="AJ43" s="4">
        <f t="shared" si="12"/>
        <v>8060.8629441624362</v>
      </c>
      <c r="AK43" s="4">
        <f t="shared" si="12"/>
        <v>0</v>
      </c>
      <c r="AL43" s="4">
        <f t="shared" si="12"/>
        <v>4725.1175572519078</v>
      </c>
      <c r="AM43" s="4">
        <f t="shared" si="12"/>
        <v>7222.3566878980891</v>
      </c>
      <c r="AN43" s="4">
        <f t="shared" si="12"/>
        <v>0</v>
      </c>
      <c r="AO43" s="4" t="str">
        <f t="shared" si="12"/>
        <v>N.A.</v>
      </c>
      <c r="AP43" s="4">
        <f t="shared" si="12"/>
        <v>4418.2552956751979</v>
      </c>
      <c r="AQ43" s="4">
        <f t="shared" si="12"/>
        <v>3814.1710810280556</v>
      </c>
      <c r="AR43" s="4"/>
    </row>
    <row r="44" spans="1:44" ht="15.75" thickBot="1" x14ac:dyDescent="0.3">
      <c r="A44" s="8" t="s">
        <v>0</v>
      </c>
      <c r="B44" s="39">
        <f>B43+C43</f>
        <v>79350920</v>
      </c>
      <c r="C44" s="40"/>
      <c r="D44" s="39">
        <f>D43+E43</f>
        <v>888250</v>
      </c>
      <c r="E44" s="40"/>
      <c r="F44" s="39">
        <f>F43+G43</f>
        <v>3175980</v>
      </c>
      <c r="G44" s="40"/>
      <c r="H44" s="39">
        <f>H43+I43</f>
        <v>14954405.999999998</v>
      </c>
      <c r="I44" s="40"/>
      <c r="J44" s="39">
        <f>J43+K43</f>
        <v>0</v>
      </c>
      <c r="K44" s="40"/>
      <c r="L44" s="5"/>
      <c r="M44" s="2"/>
      <c r="N44" s="1">
        <f>B44+D44+F44+H44+J44</f>
        <v>98369556</v>
      </c>
      <c r="P44" s="8" t="s">
        <v>0</v>
      </c>
      <c r="Q44" s="39">
        <f>Q43+R43</f>
        <v>20329</v>
      </c>
      <c r="R44" s="40"/>
      <c r="S44" s="39">
        <f>S43+T43</f>
        <v>170</v>
      </c>
      <c r="T44" s="40"/>
      <c r="U44" s="39">
        <f>U43+V43</f>
        <v>638</v>
      </c>
      <c r="V44" s="40"/>
      <c r="W44" s="39">
        <f>W43+X43</f>
        <v>2750</v>
      </c>
      <c r="X44" s="40"/>
      <c r="Y44" s="39">
        <f>Y43+Z43</f>
        <v>468</v>
      </c>
      <c r="Z44" s="40"/>
      <c r="AA44" s="5"/>
      <c r="AB44" s="2"/>
      <c r="AC44" s="1">
        <f>Q44+S44+U44+W44+Y44</f>
        <v>24355</v>
      </c>
      <c r="AE44" s="8" t="s">
        <v>0</v>
      </c>
      <c r="AF44" s="41">
        <f>IFERROR(B44/Q44,"N.A.")</f>
        <v>3903.3361208126321</v>
      </c>
      <c r="AG44" s="42"/>
      <c r="AH44" s="41">
        <f>IFERROR(D44/S44,"N.A.")</f>
        <v>5225</v>
      </c>
      <c r="AI44" s="42"/>
      <c r="AJ44" s="41">
        <f>IFERROR(F44/U44,"N.A.")</f>
        <v>4978.0250783699057</v>
      </c>
      <c r="AK44" s="42"/>
      <c r="AL44" s="41">
        <f>IFERROR(H44/W44,"N.A.")</f>
        <v>5437.9658181818177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4038.9881338534183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8226623.9999999991</v>
      </c>
      <c r="C15" s="4"/>
      <c r="D15" s="4"/>
      <c r="E15" s="4"/>
      <c r="F15" s="4">
        <v>7402450</v>
      </c>
      <c r="G15" s="4"/>
      <c r="H15" s="4">
        <v>16839410</v>
      </c>
      <c r="I15" s="4"/>
      <c r="J15" s="4">
        <v>0</v>
      </c>
      <c r="K15" s="4"/>
      <c r="L15" s="3">
        <f t="shared" ref="L15:M18" si="0">B15+D15+F15+H15+J15</f>
        <v>32468484</v>
      </c>
      <c r="M15" s="3">
        <f t="shared" si="0"/>
        <v>0</v>
      </c>
      <c r="N15" s="4">
        <f>L15+M15</f>
        <v>32468484</v>
      </c>
      <c r="P15" s="6" t="s">
        <v>12</v>
      </c>
      <c r="Q15" s="4">
        <v>1514</v>
      </c>
      <c r="R15" s="4">
        <v>0</v>
      </c>
      <c r="S15" s="4">
        <v>0</v>
      </c>
      <c r="T15" s="4">
        <v>0</v>
      </c>
      <c r="U15" s="4">
        <v>478</v>
      </c>
      <c r="V15" s="4">
        <v>0</v>
      </c>
      <c r="W15" s="4">
        <v>2933</v>
      </c>
      <c r="X15" s="4">
        <v>0</v>
      </c>
      <c r="Y15" s="4">
        <v>636</v>
      </c>
      <c r="Z15" s="4">
        <v>0</v>
      </c>
      <c r="AA15" s="3">
        <f t="shared" ref="AA15:AB19" si="1">Q15+S15+U15+W15+Y15</f>
        <v>5561</v>
      </c>
      <c r="AB15" s="3">
        <f t="shared" si="1"/>
        <v>0</v>
      </c>
      <c r="AC15" s="4">
        <f>AA15+AB15</f>
        <v>5561</v>
      </c>
      <c r="AE15" s="6" t="s">
        <v>12</v>
      </c>
      <c r="AF15" s="4">
        <f t="shared" ref="AF15:AR18" si="2">IFERROR(B15/Q15, "N.A.")</f>
        <v>5433.7014531043587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15486.297071129708</v>
      </c>
      <c r="AK15" s="4" t="str">
        <f t="shared" si="2"/>
        <v>N.A.</v>
      </c>
      <c r="AL15" s="4">
        <f t="shared" si="2"/>
        <v>5741.3603818615748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5838.6052868189172</v>
      </c>
      <c r="AQ15" s="4" t="str">
        <f t="shared" si="2"/>
        <v>N.A.</v>
      </c>
      <c r="AR15" s="4">
        <f t="shared" si="2"/>
        <v>5838.6052868189172</v>
      </c>
    </row>
    <row r="16" spans="1:44" ht="15.75" customHeight="1" thickBot="1" x14ac:dyDescent="0.3">
      <c r="A16" s="6" t="s">
        <v>13</v>
      </c>
      <c r="B16" s="4">
        <v>82560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82560</v>
      </c>
      <c r="M16" s="3">
        <f t="shared" si="0"/>
        <v>0</v>
      </c>
      <c r="N16" s="4">
        <f>L16+M16</f>
        <v>82560</v>
      </c>
      <c r="P16" s="6" t="s">
        <v>13</v>
      </c>
      <c r="Q16" s="4">
        <v>96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96</v>
      </c>
      <c r="AB16" s="3">
        <f t="shared" si="1"/>
        <v>0</v>
      </c>
      <c r="AC16" s="4">
        <f>AA16+AB16</f>
        <v>96</v>
      </c>
      <c r="AE16" s="6" t="s">
        <v>13</v>
      </c>
      <c r="AF16" s="4">
        <f t="shared" si="2"/>
        <v>860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860</v>
      </c>
      <c r="AQ16" s="4" t="str">
        <f t="shared" si="2"/>
        <v>N.A.</v>
      </c>
      <c r="AR16" s="4">
        <f t="shared" si="2"/>
        <v>860</v>
      </c>
    </row>
    <row r="17" spans="1:44" ht="15.75" customHeight="1" thickBot="1" x14ac:dyDescent="0.3">
      <c r="A17" s="6" t="s">
        <v>14</v>
      </c>
      <c r="B17" s="4">
        <v>4456040</v>
      </c>
      <c r="C17" s="4">
        <v>21797070</v>
      </c>
      <c r="D17" s="4"/>
      <c r="E17" s="4"/>
      <c r="F17" s="4"/>
      <c r="G17" s="4">
        <v>8599740</v>
      </c>
      <c r="H17" s="4"/>
      <c r="I17" s="4">
        <v>1724730.0000000002</v>
      </c>
      <c r="J17" s="4">
        <v>0</v>
      </c>
      <c r="K17" s="4"/>
      <c r="L17" s="3">
        <f t="shared" si="0"/>
        <v>4456040</v>
      </c>
      <c r="M17" s="3">
        <f t="shared" si="0"/>
        <v>32121540</v>
      </c>
      <c r="N17" s="4">
        <f>L17+M17</f>
        <v>36577580</v>
      </c>
      <c r="P17" s="6" t="s">
        <v>14</v>
      </c>
      <c r="Q17" s="4">
        <v>956</v>
      </c>
      <c r="R17" s="4">
        <v>2102</v>
      </c>
      <c r="S17" s="4">
        <v>0</v>
      </c>
      <c r="T17" s="4">
        <v>0</v>
      </c>
      <c r="U17" s="4">
        <v>0</v>
      </c>
      <c r="V17" s="4">
        <v>670</v>
      </c>
      <c r="W17" s="4">
        <v>0</v>
      </c>
      <c r="X17" s="4">
        <v>287</v>
      </c>
      <c r="Y17" s="4">
        <v>383</v>
      </c>
      <c r="Z17" s="4">
        <v>0</v>
      </c>
      <c r="AA17" s="3">
        <f t="shared" si="1"/>
        <v>1339</v>
      </c>
      <c r="AB17" s="3">
        <f t="shared" si="1"/>
        <v>3059</v>
      </c>
      <c r="AC17" s="4">
        <f>AA17+AB17</f>
        <v>4398</v>
      </c>
      <c r="AE17" s="6" t="s">
        <v>14</v>
      </c>
      <c r="AF17" s="4">
        <f t="shared" si="2"/>
        <v>4661.1297071129711</v>
      </c>
      <c r="AG17" s="4">
        <f t="shared" si="2"/>
        <v>10369.681255946718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12835.432835820895</v>
      </c>
      <c r="AL17" s="4" t="str">
        <f t="shared" si="2"/>
        <v>N.A.</v>
      </c>
      <c r="AM17" s="4">
        <f t="shared" si="2"/>
        <v>6009.5121951219517</v>
      </c>
      <c r="AN17" s="4">
        <f t="shared" si="2"/>
        <v>0</v>
      </c>
      <c r="AO17" s="4" t="str">
        <f t="shared" si="2"/>
        <v>N.A.</v>
      </c>
      <c r="AP17" s="4">
        <f t="shared" si="2"/>
        <v>3327.886482449589</v>
      </c>
      <c r="AQ17" s="4">
        <f t="shared" si="2"/>
        <v>10500.666884602811</v>
      </c>
      <c r="AR17" s="4">
        <f t="shared" si="2"/>
        <v>8316.8667576170992</v>
      </c>
    </row>
    <row r="18" spans="1:44" ht="15.75" customHeight="1" thickBot="1" x14ac:dyDescent="0.3">
      <c r="A18" s="6" t="s">
        <v>15</v>
      </c>
      <c r="B18" s="4">
        <v>5084148</v>
      </c>
      <c r="C18" s="4"/>
      <c r="D18" s="4">
        <v>2431650</v>
      </c>
      <c r="E18" s="4"/>
      <c r="F18" s="4"/>
      <c r="G18" s="4">
        <v>3624000</v>
      </c>
      <c r="H18" s="4">
        <v>2394408.0000000005</v>
      </c>
      <c r="I18" s="4"/>
      <c r="J18" s="4">
        <v>0</v>
      </c>
      <c r="K18" s="4"/>
      <c r="L18" s="3">
        <f t="shared" si="0"/>
        <v>9910206</v>
      </c>
      <c r="M18" s="3">
        <f t="shared" si="0"/>
        <v>3624000</v>
      </c>
      <c r="N18" s="4">
        <f>L18+M18</f>
        <v>13534206</v>
      </c>
      <c r="P18" s="6" t="s">
        <v>15</v>
      </c>
      <c r="Q18" s="4">
        <v>1080</v>
      </c>
      <c r="R18" s="4">
        <v>0</v>
      </c>
      <c r="S18" s="4">
        <v>522</v>
      </c>
      <c r="T18" s="4">
        <v>0</v>
      </c>
      <c r="U18" s="4">
        <v>0</v>
      </c>
      <c r="V18" s="4">
        <v>732</v>
      </c>
      <c r="W18" s="4">
        <v>3372</v>
      </c>
      <c r="X18" s="4">
        <v>0</v>
      </c>
      <c r="Y18" s="4">
        <v>906</v>
      </c>
      <c r="Z18" s="4">
        <v>0</v>
      </c>
      <c r="AA18" s="3">
        <f t="shared" si="1"/>
        <v>5880</v>
      </c>
      <c r="AB18" s="3">
        <f t="shared" si="1"/>
        <v>732</v>
      </c>
      <c r="AC18" s="4">
        <f>AA18+AB18</f>
        <v>6612</v>
      </c>
      <c r="AE18" s="6" t="s">
        <v>15</v>
      </c>
      <c r="AF18" s="4">
        <f t="shared" si="2"/>
        <v>4707.5444444444447</v>
      </c>
      <c r="AG18" s="4" t="str">
        <f t="shared" si="2"/>
        <v>N.A.</v>
      </c>
      <c r="AH18" s="4">
        <f t="shared" si="2"/>
        <v>4658.333333333333</v>
      </c>
      <c r="AI18" s="4" t="str">
        <f t="shared" si="2"/>
        <v>N.A.</v>
      </c>
      <c r="AJ18" s="4" t="str">
        <f t="shared" si="2"/>
        <v>N.A.</v>
      </c>
      <c r="AK18" s="4">
        <f t="shared" si="2"/>
        <v>4950.8196721311479</v>
      </c>
      <c r="AL18" s="4">
        <f t="shared" si="2"/>
        <v>710.08540925266914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1685.4091836734694</v>
      </c>
      <c r="AQ18" s="4">
        <f t="shared" si="2"/>
        <v>4950.8196721311479</v>
      </c>
      <c r="AR18" s="4">
        <f t="shared" si="2"/>
        <v>2046.9156079854808</v>
      </c>
    </row>
    <row r="19" spans="1:44" ht="15.75" customHeight="1" thickBot="1" x14ac:dyDescent="0.3">
      <c r="A19" s="7" t="s">
        <v>16</v>
      </c>
      <c r="B19" s="4">
        <v>17849372</v>
      </c>
      <c r="C19" s="4">
        <v>21797070</v>
      </c>
      <c r="D19" s="4">
        <v>2431650</v>
      </c>
      <c r="E19" s="4"/>
      <c r="F19" s="4">
        <v>7402450</v>
      </c>
      <c r="G19" s="4">
        <v>12223740.000000002</v>
      </c>
      <c r="H19" s="4">
        <v>19233818</v>
      </c>
      <c r="I19" s="4">
        <v>1724730.0000000002</v>
      </c>
      <c r="J19" s="4">
        <v>0</v>
      </c>
      <c r="K19" s="4"/>
      <c r="L19" s="3">
        <f t="shared" ref="L19:M19" si="3">SUM(L15:L18)</f>
        <v>46917290</v>
      </c>
      <c r="M19" s="3">
        <f t="shared" si="3"/>
        <v>35745540</v>
      </c>
      <c r="N19" s="4"/>
      <c r="P19" s="7" t="s">
        <v>16</v>
      </c>
      <c r="Q19" s="4">
        <v>3646</v>
      </c>
      <c r="R19" s="4">
        <v>2102</v>
      </c>
      <c r="S19" s="4">
        <v>522</v>
      </c>
      <c r="T19" s="4">
        <v>0</v>
      </c>
      <c r="U19" s="4">
        <v>478</v>
      </c>
      <c r="V19" s="4">
        <v>1402</v>
      </c>
      <c r="W19" s="4">
        <v>6305</v>
      </c>
      <c r="X19" s="4">
        <v>287</v>
      </c>
      <c r="Y19" s="4">
        <v>1925</v>
      </c>
      <c r="Z19" s="4">
        <v>0</v>
      </c>
      <c r="AA19" s="3">
        <f t="shared" si="1"/>
        <v>12876</v>
      </c>
      <c r="AB19" s="3">
        <f t="shared" si="1"/>
        <v>3791</v>
      </c>
      <c r="AC19" s="4"/>
      <c r="AE19" s="7" t="s">
        <v>16</v>
      </c>
      <c r="AF19" s="4">
        <f t="shared" ref="AF19:AQ19" si="4">IFERROR(B19/Q19, "N.A.")</f>
        <v>4895.6039495337354</v>
      </c>
      <c r="AG19" s="4">
        <f t="shared" si="4"/>
        <v>10369.681255946718</v>
      </c>
      <c r="AH19" s="4">
        <f t="shared" si="4"/>
        <v>4658.333333333333</v>
      </c>
      <c r="AI19" s="4" t="str">
        <f t="shared" si="4"/>
        <v>N.A.</v>
      </c>
      <c r="AJ19" s="4">
        <f t="shared" si="4"/>
        <v>15486.297071129708</v>
      </c>
      <c r="AK19" s="4">
        <f t="shared" si="4"/>
        <v>8718.7874465049936</v>
      </c>
      <c r="AL19" s="4">
        <f t="shared" si="4"/>
        <v>3050.5659000793021</v>
      </c>
      <c r="AM19" s="4">
        <f t="shared" si="4"/>
        <v>6009.5121951219517</v>
      </c>
      <c r="AN19" s="4">
        <f t="shared" si="4"/>
        <v>0</v>
      </c>
      <c r="AO19" s="4" t="str">
        <f t="shared" si="4"/>
        <v>N.A.</v>
      </c>
      <c r="AP19" s="4">
        <f t="shared" si="4"/>
        <v>3643.7783473128302</v>
      </c>
      <c r="AQ19" s="4">
        <f t="shared" si="4"/>
        <v>9429.053020311263</v>
      </c>
      <c r="AR19" s="4"/>
    </row>
    <row r="20" spans="1:44" ht="15.75" thickBot="1" x14ac:dyDescent="0.3">
      <c r="A20" s="8" t="s">
        <v>0</v>
      </c>
      <c r="B20" s="39">
        <f>B19+C19</f>
        <v>39646442</v>
      </c>
      <c r="C20" s="40"/>
      <c r="D20" s="39">
        <f>D19+E19</f>
        <v>2431650</v>
      </c>
      <c r="E20" s="40"/>
      <c r="F20" s="39">
        <f>F19+G19</f>
        <v>19626190</v>
      </c>
      <c r="G20" s="40"/>
      <c r="H20" s="39">
        <f>H19+I19</f>
        <v>20958548</v>
      </c>
      <c r="I20" s="40"/>
      <c r="J20" s="39">
        <f>J19+K19</f>
        <v>0</v>
      </c>
      <c r="K20" s="40"/>
      <c r="L20" s="5"/>
      <c r="M20" s="2"/>
      <c r="N20" s="1">
        <f>B20+D20+F20+H20+J20</f>
        <v>82662830</v>
      </c>
      <c r="P20" s="8" t="s">
        <v>0</v>
      </c>
      <c r="Q20" s="39">
        <f>Q19+R19</f>
        <v>5748</v>
      </c>
      <c r="R20" s="40"/>
      <c r="S20" s="39">
        <f>S19+T19</f>
        <v>522</v>
      </c>
      <c r="T20" s="40"/>
      <c r="U20" s="39">
        <f>U19+V19</f>
        <v>1880</v>
      </c>
      <c r="V20" s="40"/>
      <c r="W20" s="39">
        <f>W19+X19</f>
        <v>6592</v>
      </c>
      <c r="X20" s="40"/>
      <c r="Y20" s="39">
        <f>Y19+Z19</f>
        <v>1925</v>
      </c>
      <c r="Z20" s="40"/>
      <c r="AA20" s="5"/>
      <c r="AB20" s="2"/>
      <c r="AC20" s="1">
        <f>Q20+S20+U20+W20+Y20</f>
        <v>16667</v>
      </c>
      <c r="AE20" s="8" t="s">
        <v>0</v>
      </c>
      <c r="AF20" s="41">
        <f>IFERROR(B20/Q20,"N.A.")</f>
        <v>6897.4324982602648</v>
      </c>
      <c r="AG20" s="42"/>
      <c r="AH20" s="41">
        <f>IFERROR(D20/S20,"N.A.")</f>
        <v>4658.333333333333</v>
      </c>
      <c r="AI20" s="42"/>
      <c r="AJ20" s="41">
        <f>IFERROR(F20/U20,"N.A.")</f>
        <v>10439.462765957447</v>
      </c>
      <c r="AK20" s="42"/>
      <c r="AL20" s="41">
        <f>IFERROR(H20/W20,"N.A.")</f>
        <v>3179.3913834951454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4959.670606587868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4587670</v>
      </c>
      <c r="C27" s="4"/>
      <c r="D27" s="4"/>
      <c r="E27" s="4"/>
      <c r="F27" s="4">
        <v>7402450</v>
      </c>
      <c r="G27" s="4"/>
      <c r="H27" s="4">
        <v>6081920</v>
      </c>
      <c r="I27" s="4"/>
      <c r="J27" s="4"/>
      <c r="K27" s="4"/>
      <c r="L27" s="3">
        <f t="shared" ref="L27:M31" si="5">B27+D27+F27+H27+J27</f>
        <v>18072040</v>
      </c>
      <c r="M27" s="3">
        <f t="shared" si="5"/>
        <v>0</v>
      </c>
      <c r="N27" s="4">
        <f>L27+M27</f>
        <v>18072040</v>
      </c>
      <c r="P27" s="6" t="s">
        <v>12</v>
      </c>
      <c r="Q27" s="4">
        <v>670</v>
      </c>
      <c r="R27" s="4">
        <v>0</v>
      </c>
      <c r="S27" s="4">
        <v>0</v>
      </c>
      <c r="T27" s="4">
        <v>0</v>
      </c>
      <c r="U27" s="4">
        <v>478</v>
      </c>
      <c r="V27" s="4">
        <v>0</v>
      </c>
      <c r="W27" s="4">
        <v>860</v>
      </c>
      <c r="X27" s="4">
        <v>0</v>
      </c>
      <c r="Y27" s="4">
        <v>0</v>
      </c>
      <c r="Z27" s="4">
        <v>0</v>
      </c>
      <c r="AA27" s="3">
        <f t="shared" ref="AA27:AB31" si="6">Q27+S27+U27+W27+Y27</f>
        <v>2008</v>
      </c>
      <c r="AB27" s="3">
        <f t="shared" si="6"/>
        <v>0</v>
      </c>
      <c r="AC27" s="4">
        <f>AA27+AB27</f>
        <v>2008</v>
      </c>
      <c r="AE27" s="6" t="s">
        <v>12</v>
      </c>
      <c r="AF27" s="4">
        <f t="shared" ref="AF27:AR30" si="7">IFERROR(B27/Q27, "N.A.")</f>
        <v>6847.2686567164183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15486.297071129708</v>
      </c>
      <c r="AK27" s="4" t="str">
        <f t="shared" si="7"/>
        <v>N.A.</v>
      </c>
      <c r="AL27" s="4">
        <f t="shared" si="7"/>
        <v>7072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9000.0199203187258</v>
      </c>
      <c r="AQ27" s="4" t="str">
        <f t="shared" si="7"/>
        <v>N.A.</v>
      </c>
      <c r="AR27" s="4">
        <f t="shared" si="7"/>
        <v>9000.0199203187258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/>
      <c r="C29" s="4">
        <v>14974070.000000002</v>
      </c>
      <c r="D29" s="4"/>
      <c r="E29" s="4"/>
      <c r="F29" s="4"/>
      <c r="G29" s="4">
        <v>8599740</v>
      </c>
      <c r="H29" s="4"/>
      <c r="I29" s="4">
        <v>1724730.0000000002</v>
      </c>
      <c r="J29" s="4"/>
      <c r="K29" s="4"/>
      <c r="L29" s="3">
        <f t="shared" si="5"/>
        <v>0</v>
      </c>
      <c r="M29" s="3">
        <f t="shared" si="5"/>
        <v>25298540</v>
      </c>
      <c r="N29" s="4">
        <f>L29+M29</f>
        <v>25298540</v>
      </c>
      <c r="P29" s="6" t="s">
        <v>14</v>
      </c>
      <c r="Q29" s="4">
        <v>0</v>
      </c>
      <c r="R29" s="4">
        <v>1433</v>
      </c>
      <c r="S29" s="4">
        <v>0</v>
      </c>
      <c r="T29" s="4">
        <v>0</v>
      </c>
      <c r="U29" s="4">
        <v>0</v>
      </c>
      <c r="V29" s="4">
        <v>670</v>
      </c>
      <c r="W29" s="4">
        <v>0</v>
      </c>
      <c r="X29" s="4">
        <v>287</v>
      </c>
      <c r="Y29" s="4">
        <v>0</v>
      </c>
      <c r="Z29" s="4">
        <v>0</v>
      </c>
      <c r="AA29" s="3">
        <f t="shared" si="6"/>
        <v>0</v>
      </c>
      <c r="AB29" s="3">
        <f t="shared" si="6"/>
        <v>2390</v>
      </c>
      <c r="AC29" s="4">
        <f>AA29+AB29</f>
        <v>2390</v>
      </c>
      <c r="AE29" s="6" t="s">
        <v>14</v>
      </c>
      <c r="AF29" s="4" t="str">
        <f t="shared" si="7"/>
        <v>N.A.</v>
      </c>
      <c r="AG29" s="4">
        <f t="shared" si="7"/>
        <v>10449.455687369156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12835.432835820895</v>
      </c>
      <c r="AL29" s="4" t="str">
        <f t="shared" si="7"/>
        <v>N.A.</v>
      </c>
      <c r="AM29" s="4">
        <f t="shared" si="7"/>
        <v>6009.5121951219517</v>
      </c>
      <c r="AN29" s="4" t="str">
        <f t="shared" si="7"/>
        <v>N.A.</v>
      </c>
      <c r="AO29" s="4" t="str">
        <f t="shared" si="7"/>
        <v>N.A.</v>
      </c>
      <c r="AP29" s="4" t="str">
        <f t="shared" si="7"/>
        <v>N.A.</v>
      </c>
      <c r="AQ29" s="4">
        <f t="shared" si="7"/>
        <v>10585.163179916319</v>
      </c>
      <c r="AR29" s="4">
        <f t="shared" si="7"/>
        <v>10585.163179916319</v>
      </c>
    </row>
    <row r="30" spans="1:44" ht="15.75" customHeight="1" thickBot="1" x14ac:dyDescent="0.3">
      <c r="A30" s="6" t="s">
        <v>15</v>
      </c>
      <c r="B30" s="4">
        <v>5084148</v>
      </c>
      <c r="C30" s="4"/>
      <c r="D30" s="4">
        <v>2431650</v>
      </c>
      <c r="E30" s="4"/>
      <c r="F30" s="4"/>
      <c r="G30" s="4">
        <v>3624000</v>
      </c>
      <c r="H30" s="4">
        <v>2269607.9999999995</v>
      </c>
      <c r="I30" s="4"/>
      <c r="J30" s="4">
        <v>0</v>
      </c>
      <c r="K30" s="4"/>
      <c r="L30" s="3">
        <f t="shared" si="5"/>
        <v>9785406</v>
      </c>
      <c r="M30" s="3">
        <f t="shared" si="5"/>
        <v>3624000</v>
      </c>
      <c r="N30" s="4">
        <f>L30+M30</f>
        <v>13409406</v>
      </c>
      <c r="P30" s="6" t="s">
        <v>15</v>
      </c>
      <c r="Q30" s="4">
        <v>1080</v>
      </c>
      <c r="R30" s="4">
        <v>0</v>
      </c>
      <c r="S30" s="4">
        <v>522</v>
      </c>
      <c r="T30" s="4">
        <v>0</v>
      </c>
      <c r="U30" s="4">
        <v>0</v>
      </c>
      <c r="V30" s="4">
        <v>732</v>
      </c>
      <c r="W30" s="4">
        <v>3006</v>
      </c>
      <c r="X30" s="4">
        <v>0</v>
      </c>
      <c r="Y30" s="4">
        <v>462</v>
      </c>
      <c r="Z30" s="4">
        <v>0</v>
      </c>
      <c r="AA30" s="3">
        <f t="shared" si="6"/>
        <v>5070</v>
      </c>
      <c r="AB30" s="3">
        <f t="shared" si="6"/>
        <v>732</v>
      </c>
      <c r="AC30" s="4">
        <f>AA30+AB30</f>
        <v>5802</v>
      </c>
      <c r="AE30" s="6" t="s">
        <v>15</v>
      </c>
      <c r="AF30" s="4">
        <f t="shared" si="7"/>
        <v>4707.5444444444447</v>
      </c>
      <c r="AG30" s="4" t="str">
        <f t="shared" si="7"/>
        <v>N.A.</v>
      </c>
      <c r="AH30" s="4">
        <f t="shared" si="7"/>
        <v>4658.333333333333</v>
      </c>
      <c r="AI30" s="4" t="str">
        <f t="shared" si="7"/>
        <v>N.A.</v>
      </c>
      <c r="AJ30" s="4" t="str">
        <f t="shared" si="7"/>
        <v>N.A.</v>
      </c>
      <c r="AK30" s="4">
        <f t="shared" si="7"/>
        <v>4950.8196721311479</v>
      </c>
      <c r="AL30" s="4">
        <f t="shared" si="7"/>
        <v>755.0259481037923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1930.0603550295857</v>
      </c>
      <c r="AQ30" s="4">
        <f t="shared" si="7"/>
        <v>4950.8196721311479</v>
      </c>
      <c r="AR30" s="4">
        <f t="shared" si="7"/>
        <v>2311.1695966907964</v>
      </c>
    </row>
    <row r="31" spans="1:44" ht="15.75" customHeight="1" thickBot="1" x14ac:dyDescent="0.3">
      <c r="A31" s="7" t="s">
        <v>16</v>
      </c>
      <c r="B31" s="4">
        <v>9671818</v>
      </c>
      <c r="C31" s="4">
        <v>14974070.000000002</v>
      </c>
      <c r="D31" s="4">
        <v>2431650</v>
      </c>
      <c r="E31" s="4"/>
      <c r="F31" s="4">
        <v>7402450</v>
      </c>
      <c r="G31" s="4">
        <v>12223740.000000002</v>
      </c>
      <c r="H31" s="4">
        <v>8351528.0000000009</v>
      </c>
      <c r="I31" s="4">
        <v>1724730.0000000002</v>
      </c>
      <c r="J31" s="4">
        <v>0</v>
      </c>
      <c r="K31" s="4"/>
      <c r="L31" s="3">
        <f t="shared" si="5"/>
        <v>27857446</v>
      </c>
      <c r="M31" s="3">
        <f t="shared" si="5"/>
        <v>28922540.000000004</v>
      </c>
      <c r="N31" s="4"/>
      <c r="P31" s="7" t="s">
        <v>16</v>
      </c>
      <c r="Q31" s="4">
        <v>1750</v>
      </c>
      <c r="R31" s="4">
        <v>1433</v>
      </c>
      <c r="S31" s="4">
        <v>522</v>
      </c>
      <c r="T31" s="4">
        <v>0</v>
      </c>
      <c r="U31" s="4">
        <v>478</v>
      </c>
      <c r="V31" s="4">
        <v>1402</v>
      </c>
      <c r="W31" s="4">
        <v>3866</v>
      </c>
      <c r="X31" s="4">
        <v>287</v>
      </c>
      <c r="Y31" s="4">
        <v>462</v>
      </c>
      <c r="Z31" s="4">
        <v>0</v>
      </c>
      <c r="AA31" s="3">
        <f t="shared" si="6"/>
        <v>7078</v>
      </c>
      <c r="AB31" s="3">
        <f t="shared" si="6"/>
        <v>3122</v>
      </c>
      <c r="AC31" s="4"/>
      <c r="AE31" s="7" t="s">
        <v>16</v>
      </c>
      <c r="AF31" s="4">
        <f t="shared" ref="AF31:AQ31" si="8">IFERROR(B31/Q31, "N.A.")</f>
        <v>5526.7531428571428</v>
      </c>
      <c r="AG31" s="4">
        <f t="shared" si="8"/>
        <v>10449.455687369156</v>
      </c>
      <c r="AH31" s="4">
        <f t="shared" si="8"/>
        <v>4658.333333333333</v>
      </c>
      <c r="AI31" s="4" t="str">
        <f t="shared" si="8"/>
        <v>N.A.</v>
      </c>
      <c r="AJ31" s="4">
        <f t="shared" si="8"/>
        <v>15486.297071129708</v>
      </c>
      <c r="AK31" s="4">
        <f t="shared" si="8"/>
        <v>8718.7874465049936</v>
      </c>
      <c r="AL31" s="4">
        <f t="shared" si="8"/>
        <v>2160.2503879979308</v>
      </c>
      <c r="AM31" s="4">
        <f t="shared" si="8"/>
        <v>6009.5121951219517</v>
      </c>
      <c r="AN31" s="4">
        <f t="shared" si="8"/>
        <v>0</v>
      </c>
      <c r="AO31" s="4" t="str">
        <f t="shared" si="8"/>
        <v>N.A.</v>
      </c>
      <c r="AP31" s="4">
        <f t="shared" si="8"/>
        <v>3935.7793161910145</v>
      </c>
      <c r="AQ31" s="4">
        <f t="shared" si="8"/>
        <v>9264.1063420884057</v>
      </c>
      <c r="AR31" s="4"/>
    </row>
    <row r="32" spans="1:44" ht="15.75" thickBot="1" x14ac:dyDescent="0.3">
      <c r="A32" s="8" t="s">
        <v>0</v>
      </c>
      <c r="B32" s="39">
        <f>B31+C31</f>
        <v>24645888</v>
      </c>
      <c r="C32" s="40"/>
      <c r="D32" s="39">
        <f>D31+E31</f>
        <v>2431650</v>
      </c>
      <c r="E32" s="40"/>
      <c r="F32" s="39">
        <f>F31+G31</f>
        <v>19626190</v>
      </c>
      <c r="G32" s="40"/>
      <c r="H32" s="39">
        <f>H31+I31</f>
        <v>10076258.000000002</v>
      </c>
      <c r="I32" s="40"/>
      <c r="J32" s="39">
        <f>J31+K31</f>
        <v>0</v>
      </c>
      <c r="K32" s="40"/>
      <c r="L32" s="5"/>
      <c r="M32" s="2"/>
      <c r="N32" s="1">
        <f>B32+D32+F32+H32+J32</f>
        <v>56779986</v>
      </c>
      <c r="P32" s="8" t="s">
        <v>0</v>
      </c>
      <c r="Q32" s="39">
        <f>Q31+R31</f>
        <v>3183</v>
      </c>
      <c r="R32" s="40"/>
      <c r="S32" s="39">
        <f>S31+T31</f>
        <v>522</v>
      </c>
      <c r="T32" s="40"/>
      <c r="U32" s="39">
        <f>U31+V31</f>
        <v>1880</v>
      </c>
      <c r="V32" s="40"/>
      <c r="W32" s="39">
        <f>W31+X31</f>
        <v>4153</v>
      </c>
      <c r="X32" s="40"/>
      <c r="Y32" s="39">
        <f>Y31+Z31</f>
        <v>462</v>
      </c>
      <c r="Z32" s="40"/>
      <c r="AA32" s="5"/>
      <c r="AB32" s="2"/>
      <c r="AC32" s="1">
        <f>Q32+S32+U32+W32+Y32</f>
        <v>10200</v>
      </c>
      <c r="AE32" s="8" t="s">
        <v>0</v>
      </c>
      <c r="AF32" s="41">
        <f>IFERROR(B32/Q32,"N.A.")</f>
        <v>7742.9745523091424</v>
      </c>
      <c r="AG32" s="42"/>
      <c r="AH32" s="41">
        <f>IFERROR(D32/S32,"N.A.")</f>
        <v>4658.333333333333</v>
      </c>
      <c r="AI32" s="42"/>
      <c r="AJ32" s="41">
        <f>IFERROR(F32/U32,"N.A.")</f>
        <v>10439.462765957447</v>
      </c>
      <c r="AK32" s="42"/>
      <c r="AL32" s="41">
        <f>IFERROR(H32/W32,"N.A.")</f>
        <v>2426.2600529737542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5566.6652941176471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3638953.9999999995</v>
      </c>
      <c r="C39" s="4"/>
      <c r="D39" s="4"/>
      <c r="E39" s="4"/>
      <c r="F39" s="4"/>
      <c r="G39" s="4"/>
      <c r="H39" s="4">
        <v>10757490</v>
      </c>
      <c r="I39" s="4"/>
      <c r="J39" s="4">
        <v>0</v>
      </c>
      <c r="K39" s="4"/>
      <c r="L39" s="3">
        <f t="shared" ref="L39:M43" si="9">B39+D39+F39+H39+J39</f>
        <v>14396444</v>
      </c>
      <c r="M39" s="3">
        <f t="shared" si="9"/>
        <v>0</v>
      </c>
      <c r="N39" s="4">
        <f>L39+M39</f>
        <v>14396444</v>
      </c>
      <c r="P39" s="6" t="s">
        <v>12</v>
      </c>
      <c r="Q39" s="4">
        <v>844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2073</v>
      </c>
      <c r="X39" s="4">
        <v>0</v>
      </c>
      <c r="Y39" s="4">
        <v>636</v>
      </c>
      <c r="Z39" s="4">
        <v>0</v>
      </c>
      <c r="AA39" s="3">
        <f t="shared" ref="AA39:AB43" si="10">Q39+S39+U39+W39+Y39</f>
        <v>3553</v>
      </c>
      <c r="AB39" s="3">
        <f t="shared" si="10"/>
        <v>0</v>
      </c>
      <c r="AC39" s="4">
        <f>AA39+AB39</f>
        <v>3553</v>
      </c>
      <c r="AE39" s="6" t="s">
        <v>12</v>
      </c>
      <c r="AF39" s="4">
        <f t="shared" ref="AF39:AR42" si="11">IFERROR(B39/Q39, "N.A.")</f>
        <v>4311.5568720379142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5189.3342981186688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4051.9121868843231</v>
      </c>
      <c r="AQ39" s="4" t="str">
        <f t="shared" si="11"/>
        <v>N.A.</v>
      </c>
      <c r="AR39" s="4">
        <f t="shared" si="11"/>
        <v>4051.9121868843231</v>
      </c>
    </row>
    <row r="40" spans="1:44" ht="15.75" customHeight="1" thickBot="1" x14ac:dyDescent="0.3">
      <c r="A40" s="6" t="s">
        <v>13</v>
      </c>
      <c r="B40" s="4">
        <v>82560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82560</v>
      </c>
      <c r="M40" s="3">
        <f t="shared" si="9"/>
        <v>0</v>
      </c>
      <c r="N40" s="4">
        <f>L40+M40</f>
        <v>82560</v>
      </c>
      <c r="P40" s="6" t="s">
        <v>13</v>
      </c>
      <c r="Q40" s="4">
        <v>96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96</v>
      </c>
      <c r="AB40" s="3">
        <f t="shared" si="10"/>
        <v>0</v>
      </c>
      <c r="AC40" s="4">
        <f>AA40+AB40</f>
        <v>96</v>
      </c>
      <c r="AE40" s="6" t="s">
        <v>13</v>
      </c>
      <c r="AF40" s="4">
        <f t="shared" si="11"/>
        <v>860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860</v>
      </c>
      <c r="AQ40" s="4" t="str">
        <f t="shared" si="11"/>
        <v>N.A.</v>
      </c>
      <c r="AR40" s="4">
        <f t="shared" si="11"/>
        <v>860</v>
      </c>
    </row>
    <row r="41" spans="1:44" ht="15.75" customHeight="1" thickBot="1" x14ac:dyDescent="0.3">
      <c r="A41" s="6" t="s">
        <v>14</v>
      </c>
      <c r="B41" s="4">
        <v>4456040</v>
      </c>
      <c r="C41" s="4">
        <v>6823000.0000000009</v>
      </c>
      <c r="D41" s="4"/>
      <c r="E41" s="4"/>
      <c r="F41" s="4"/>
      <c r="G41" s="4"/>
      <c r="H41" s="4"/>
      <c r="I41" s="4"/>
      <c r="J41" s="4">
        <v>0</v>
      </c>
      <c r="K41" s="4"/>
      <c r="L41" s="3">
        <f t="shared" si="9"/>
        <v>4456040</v>
      </c>
      <c r="M41" s="3">
        <f t="shared" si="9"/>
        <v>6823000.0000000009</v>
      </c>
      <c r="N41" s="4">
        <f>L41+M41</f>
        <v>11279040</v>
      </c>
      <c r="P41" s="6" t="s">
        <v>14</v>
      </c>
      <c r="Q41" s="4">
        <v>956</v>
      </c>
      <c r="R41" s="4">
        <v>669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383</v>
      </c>
      <c r="Z41" s="4">
        <v>0</v>
      </c>
      <c r="AA41" s="3">
        <f t="shared" si="10"/>
        <v>1339</v>
      </c>
      <c r="AB41" s="3">
        <f t="shared" si="10"/>
        <v>669</v>
      </c>
      <c r="AC41" s="4">
        <f>AA41+AB41</f>
        <v>2008</v>
      </c>
      <c r="AE41" s="6" t="s">
        <v>14</v>
      </c>
      <c r="AF41" s="4">
        <f t="shared" si="11"/>
        <v>4661.1297071129711</v>
      </c>
      <c r="AG41" s="4">
        <f t="shared" si="11"/>
        <v>10198.804185351271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3327.886482449589</v>
      </c>
      <c r="AQ41" s="4">
        <f t="shared" si="11"/>
        <v>10198.804185351271</v>
      </c>
      <c r="AR41" s="4">
        <f t="shared" si="11"/>
        <v>5617.0517928286854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124800.00000000001</v>
      </c>
      <c r="I42" s="4"/>
      <c r="J42" s="4">
        <v>0</v>
      </c>
      <c r="K42" s="4"/>
      <c r="L42" s="3">
        <f t="shared" si="9"/>
        <v>124800.00000000001</v>
      </c>
      <c r="M42" s="3">
        <f t="shared" si="9"/>
        <v>0</v>
      </c>
      <c r="N42" s="4">
        <f>L42+M42</f>
        <v>124800.00000000001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366</v>
      </c>
      <c r="X42" s="4">
        <v>0</v>
      </c>
      <c r="Y42" s="4">
        <v>444</v>
      </c>
      <c r="Z42" s="4">
        <v>0</v>
      </c>
      <c r="AA42" s="3">
        <f t="shared" si="10"/>
        <v>810</v>
      </c>
      <c r="AB42" s="3">
        <f t="shared" si="10"/>
        <v>0</v>
      </c>
      <c r="AC42" s="4">
        <f>AA42+AB42</f>
        <v>810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340.98360655737707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154.0740740740741</v>
      </c>
      <c r="AQ42" s="4" t="str">
        <f t="shared" si="11"/>
        <v>N.A.</v>
      </c>
      <c r="AR42" s="4">
        <f t="shared" si="11"/>
        <v>154.0740740740741</v>
      </c>
    </row>
    <row r="43" spans="1:44" ht="15.75" customHeight="1" thickBot="1" x14ac:dyDescent="0.3">
      <c r="A43" s="7" t="s">
        <v>16</v>
      </c>
      <c r="B43" s="4">
        <v>8177554</v>
      </c>
      <c r="C43" s="4">
        <v>6823000.0000000009</v>
      </c>
      <c r="D43" s="4"/>
      <c r="E43" s="4"/>
      <c r="F43" s="4"/>
      <c r="G43" s="4"/>
      <c r="H43" s="4">
        <v>10882290.000000002</v>
      </c>
      <c r="I43" s="4"/>
      <c r="J43" s="4">
        <v>0</v>
      </c>
      <c r="K43" s="4"/>
      <c r="L43" s="3">
        <f t="shared" si="9"/>
        <v>19059844</v>
      </c>
      <c r="M43" s="3">
        <f t="shared" si="9"/>
        <v>6823000.0000000009</v>
      </c>
      <c r="N43" s="4"/>
      <c r="P43" s="7" t="s">
        <v>16</v>
      </c>
      <c r="Q43" s="4">
        <v>1896</v>
      </c>
      <c r="R43" s="4">
        <v>669</v>
      </c>
      <c r="S43" s="4">
        <v>0</v>
      </c>
      <c r="T43" s="4">
        <v>0</v>
      </c>
      <c r="U43" s="4">
        <v>0</v>
      </c>
      <c r="V43" s="4">
        <v>0</v>
      </c>
      <c r="W43" s="4">
        <v>2439</v>
      </c>
      <c r="X43" s="4">
        <v>0</v>
      </c>
      <c r="Y43" s="4">
        <v>1463</v>
      </c>
      <c r="Z43" s="4">
        <v>0</v>
      </c>
      <c r="AA43" s="3">
        <f t="shared" si="10"/>
        <v>5798</v>
      </c>
      <c r="AB43" s="3">
        <f t="shared" si="10"/>
        <v>669</v>
      </c>
      <c r="AC43" s="4"/>
      <c r="AE43" s="7" t="s">
        <v>16</v>
      </c>
      <c r="AF43" s="4">
        <f t="shared" ref="AF43:AQ43" si="12">IFERROR(B43/Q43, "N.A.")</f>
        <v>4313.0559071729958</v>
      </c>
      <c r="AG43" s="4">
        <f t="shared" si="12"/>
        <v>10198.804185351271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4461.7835178351788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3287.313556398758</v>
      </c>
      <c r="AQ43" s="4">
        <f t="shared" si="12"/>
        <v>10198.804185351271</v>
      </c>
      <c r="AR43" s="4"/>
    </row>
    <row r="44" spans="1:44" ht="15.75" thickBot="1" x14ac:dyDescent="0.3">
      <c r="A44" s="8" t="s">
        <v>0</v>
      </c>
      <c r="B44" s="39">
        <f>B43+C43</f>
        <v>15000554</v>
      </c>
      <c r="C44" s="40"/>
      <c r="D44" s="39">
        <f>D43+E43</f>
        <v>0</v>
      </c>
      <c r="E44" s="40"/>
      <c r="F44" s="39">
        <f>F43+G43</f>
        <v>0</v>
      </c>
      <c r="G44" s="40"/>
      <c r="H44" s="39">
        <f>H43+I43</f>
        <v>10882290.000000002</v>
      </c>
      <c r="I44" s="40"/>
      <c r="J44" s="39">
        <f>J43+K43</f>
        <v>0</v>
      </c>
      <c r="K44" s="40"/>
      <c r="L44" s="5"/>
      <c r="M44" s="2"/>
      <c r="N44" s="1">
        <f>B44+D44+F44+H44+J44</f>
        <v>25882844</v>
      </c>
      <c r="P44" s="8" t="s">
        <v>0</v>
      </c>
      <c r="Q44" s="39">
        <f>Q43+R43</f>
        <v>2565</v>
      </c>
      <c r="R44" s="40"/>
      <c r="S44" s="39">
        <f>S43+T43</f>
        <v>0</v>
      </c>
      <c r="T44" s="40"/>
      <c r="U44" s="39">
        <f>U43+V43</f>
        <v>0</v>
      </c>
      <c r="V44" s="40"/>
      <c r="W44" s="39">
        <f>W43+X43</f>
        <v>2439</v>
      </c>
      <c r="X44" s="40"/>
      <c r="Y44" s="39">
        <f>Y43+Z43</f>
        <v>1463</v>
      </c>
      <c r="Z44" s="40"/>
      <c r="AA44" s="5"/>
      <c r="AB44" s="2"/>
      <c r="AC44" s="1">
        <f>Q44+S44+U44+W44+Y44</f>
        <v>6467</v>
      </c>
      <c r="AE44" s="8" t="s">
        <v>0</v>
      </c>
      <c r="AF44" s="41">
        <f>IFERROR(B44/Q44,"N.A.")</f>
        <v>5848.1692007797274</v>
      </c>
      <c r="AG44" s="42"/>
      <c r="AH44" s="41" t="str">
        <f>IFERROR(D44/S44,"N.A.")</f>
        <v>N.A.</v>
      </c>
      <c r="AI44" s="42"/>
      <c r="AJ44" s="41" t="str">
        <f>IFERROR(F44/U44,"N.A.")</f>
        <v>N.A.</v>
      </c>
      <c r="AK44" s="42"/>
      <c r="AL44" s="41">
        <f>IFERROR(H44/W44,"N.A.")</f>
        <v>4461.7835178351788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4002.2953456007422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>
        <v>623500</v>
      </c>
      <c r="G15" s="4"/>
      <c r="H15" s="4">
        <v>2852190</v>
      </c>
      <c r="I15" s="4"/>
      <c r="J15" s="4"/>
      <c r="K15" s="4"/>
      <c r="L15" s="3">
        <f t="shared" ref="L15:M18" si="0">B15+D15+F15+H15+J15</f>
        <v>3475690</v>
      </c>
      <c r="M15" s="3">
        <f t="shared" si="0"/>
        <v>0</v>
      </c>
      <c r="N15" s="4">
        <f>L15+M15</f>
        <v>3475690</v>
      </c>
      <c r="P15" s="6" t="s">
        <v>12</v>
      </c>
      <c r="Q15" s="4">
        <v>0</v>
      </c>
      <c r="R15" s="4">
        <v>0</v>
      </c>
      <c r="S15" s="4">
        <v>0</v>
      </c>
      <c r="T15" s="4">
        <v>0</v>
      </c>
      <c r="U15" s="4">
        <v>58</v>
      </c>
      <c r="V15" s="4">
        <v>0</v>
      </c>
      <c r="W15" s="4">
        <v>337</v>
      </c>
      <c r="X15" s="4">
        <v>0</v>
      </c>
      <c r="Y15" s="4">
        <v>0</v>
      </c>
      <c r="Z15" s="4">
        <v>0</v>
      </c>
      <c r="AA15" s="3">
        <f t="shared" ref="AA15:AA19" si="1">Q15+S15+U15+W15+Y15</f>
        <v>395</v>
      </c>
      <c r="AB15" s="3">
        <f t="shared" ref="AB15:AB19" si="2">R15+T15+V15+X15+Z15</f>
        <v>0</v>
      </c>
      <c r="AC15" s="4">
        <f>AA15+AB15</f>
        <v>395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>
        <f t="shared" si="3"/>
        <v>10750</v>
      </c>
      <c r="AK15" s="4" t="str">
        <f t="shared" si="3"/>
        <v>N.A.</v>
      </c>
      <c r="AL15" s="4">
        <f t="shared" si="3"/>
        <v>8463.4718100890204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>
        <f t="shared" si="3"/>
        <v>8799.2151898734173</v>
      </c>
      <c r="AQ15" s="4" t="str">
        <f t="shared" si="3"/>
        <v>N.A.</v>
      </c>
      <c r="AR15" s="4">
        <f t="shared" si="3"/>
        <v>8799.2151898734173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>
        <v>1156200</v>
      </c>
      <c r="C17" s="4">
        <v>48263149.999999993</v>
      </c>
      <c r="D17" s="4">
        <v>12671620.000000002</v>
      </c>
      <c r="E17" s="4"/>
      <c r="F17" s="4"/>
      <c r="G17" s="4">
        <v>7645200</v>
      </c>
      <c r="H17" s="4"/>
      <c r="I17" s="4"/>
      <c r="J17" s="4"/>
      <c r="K17" s="4"/>
      <c r="L17" s="3">
        <f t="shared" si="0"/>
        <v>13827820.000000002</v>
      </c>
      <c r="M17" s="3">
        <f t="shared" si="0"/>
        <v>55908349.999999993</v>
      </c>
      <c r="N17" s="4">
        <f>L17+M17</f>
        <v>69736170</v>
      </c>
      <c r="P17" s="6" t="s">
        <v>14</v>
      </c>
      <c r="Q17" s="4">
        <v>362</v>
      </c>
      <c r="R17" s="4">
        <v>2926</v>
      </c>
      <c r="S17" s="4">
        <v>489</v>
      </c>
      <c r="T17" s="4">
        <v>0</v>
      </c>
      <c r="U17" s="4">
        <v>0</v>
      </c>
      <c r="V17" s="4">
        <v>547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851</v>
      </c>
      <c r="AB17" s="3">
        <f t="shared" si="2"/>
        <v>3473</v>
      </c>
      <c r="AC17" s="4">
        <f>AA17+AB17</f>
        <v>4324</v>
      </c>
      <c r="AE17" s="6" t="s">
        <v>14</v>
      </c>
      <c r="AF17" s="4">
        <f t="shared" si="3"/>
        <v>3193.9226519337017</v>
      </c>
      <c r="AG17" s="4">
        <f t="shared" si="3"/>
        <v>16494.583048530414</v>
      </c>
      <c r="AH17" s="4">
        <f t="shared" si="3"/>
        <v>25913.333333333336</v>
      </c>
      <c r="AI17" s="4" t="str">
        <f t="shared" si="3"/>
        <v>N.A.</v>
      </c>
      <c r="AJ17" s="4" t="str">
        <f t="shared" si="3"/>
        <v>N.A.</v>
      </c>
      <c r="AK17" s="4">
        <f t="shared" si="3"/>
        <v>13976.599634369288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>
        <f t="shared" si="3"/>
        <v>16248.907168037606</v>
      </c>
      <c r="AQ17" s="4">
        <f t="shared" si="3"/>
        <v>16097.998848257988</v>
      </c>
      <c r="AR17" s="4">
        <f t="shared" si="3"/>
        <v>16127.698889916745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v>1156200</v>
      </c>
      <c r="C19" s="4">
        <v>48263149.999999993</v>
      </c>
      <c r="D19" s="4">
        <v>12671620.000000002</v>
      </c>
      <c r="E19" s="4"/>
      <c r="F19" s="4">
        <v>623500</v>
      </c>
      <c r="G19" s="4">
        <v>7645200</v>
      </c>
      <c r="H19" s="4">
        <v>2852190</v>
      </c>
      <c r="I19" s="4"/>
      <c r="J19" s="4"/>
      <c r="K19" s="4"/>
      <c r="L19" s="3">
        <f t="shared" ref="L19:M19" si="4">SUM(L15:L18)</f>
        <v>17303510</v>
      </c>
      <c r="M19" s="3">
        <f t="shared" si="4"/>
        <v>55908349.999999993</v>
      </c>
      <c r="N19" s="4"/>
      <c r="P19" s="7" t="s">
        <v>16</v>
      </c>
      <c r="Q19" s="4">
        <v>362</v>
      </c>
      <c r="R19" s="4">
        <v>2926</v>
      </c>
      <c r="S19" s="4">
        <v>489</v>
      </c>
      <c r="T19" s="4">
        <v>0</v>
      </c>
      <c r="U19" s="4">
        <v>58</v>
      </c>
      <c r="V19" s="4">
        <v>547</v>
      </c>
      <c r="W19" s="4">
        <v>337</v>
      </c>
      <c r="X19" s="4">
        <v>0</v>
      </c>
      <c r="Y19" s="4">
        <v>0</v>
      </c>
      <c r="Z19" s="4">
        <v>0</v>
      </c>
      <c r="AA19" s="3">
        <f t="shared" si="1"/>
        <v>1246</v>
      </c>
      <c r="AB19" s="3">
        <f t="shared" si="2"/>
        <v>3473</v>
      </c>
      <c r="AC19" s="4"/>
      <c r="AE19" s="7" t="s">
        <v>16</v>
      </c>
      <c r="AF19" s="4">
        <f t="shared" ref="AF19:AQ19" si="5">IFERROR(B19/Q19, "N.A.")</f>
        <v>3193.9226519337017</v>
      </c>
      <c r="AG19" s="4">
        <f t="shared" si="5"/>
        <v>16494.583048530414</v>
      </c>
      <c r="AH19" s="4">
        <f t="shared" si="5"/>
        <v>25913.333333333336</v>
      </c>
      <c r="AI19" s="4" t="str">
        <f t="shared" si="5"/>
        <v>N.A.</v>
      </c>
      <c r="AJ19" s="4">
        <f t="shared" si="5"/>
        <v>10750</v>
      </c>
      <c r="AK19" s="4">
        <f t="shared" si="5"/>
        <v>13976.599634369288</v>
      </c>
      <c r="AL19" s="4">
        <f t="shared" si="5"/>
        <v>8463.4718100890204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>
        <f t="shared" si="5"/>
        <v>13887.247191011236</v>
      </c>
      <c r="AQ19" s="4">
        <f t="shared" si="5"/>
        <v>16097.998848257988</v>
      </c>
      <c r="AR19" s="4"/>
    </row>
    <row r="20" spans="1:44" ht="15.75" thickBot="1" x14ac:dyDescent="0.3">
      <c r="A20" s="8" t="s">
        <v>0</v>
      </c>
      <c r="B20" s="39">
        <f>B19+C19</f>
        <v>49419349.999999993</v>
      </c>
      <c r="C20" s="40"/>
      <c r="D20" s="39">
        <f>D19+E19</f>
        <v>12671620.000000002</v>
      </c>
      <c r="E20" s="40"/>
      <c r="F20" s="39">
        <f>F19+G19</f>
        <v>8268700</v>
      </c>
      <c r="G20" s="40"/>
      <c r="H20" s="39">
        <f>H19+I19</f>
        <v>2852190</v>
      </c>
      <c r="I20" s="40"/>
      <c r="J20" s="39">
        <f>J19+K19</f>
        <v>0</v>
      </c>
      <c r="K20" s="40"/>
      <c r="L20" s="5"/>
      <c r="M20" s="2"/>
      <c r="N20" s="1">
        <f>B20+D20+F20+H20+J20</f>
        <v>73211860</v>
      </c>
      <c r="P20" s="8" t="s">
        <v>0</v>
      </c>
      <c r="Q20" s="39">
        <f>Q19+R19</f>
        <v>3288</v>
      </c>
      <c r="R20" s="40"/>
      <c r="S20" s="39">
        <f>S19+T19</f>
        <v>489</v>
      </c>
      <c r="T20" s="40"/>
      <c r="U20" s="39">
        <f>U19+V19</f>
        <v>605</v>
      </c>
      <c r="V20" s="40"/>
      <c r="W20" s="39">
        <f>W19+X19</f>
        <v>337</v>
      </c>
      <c r="X20" s="40"/>
      <c r="Y20" s="39">
        <f>Y19+Z19</f>
        <v>0</v>
      </c>
      <c r="Z20" s="40"/>
      <c r="AA20" s="5"/>
      <c r="AB20" s="2"/>
      <c r="AC20" s="1">
        <f>Q20+S20+U20+W20+Y20</f>
        <v>4719</v>
      </c>
      <c r="AE20" s="8" t="s">
        <v>0</v>
      </c>
      <c r="AF20" s="41">
        <f>IFERROR(B20/Q20,"N.A.")</f>
        <v>15030.215936739658</v>
      </c>
      <c r="AG20" s="42"/>
      <c r="AH20" s="41">
        <f>IFERROR(D20/S20,"N.A.")</f>
        <v>25913.333333333336</v>
      </c>
      <c r="AI20" s="42"/>
      <c r="AJ20" s="41">
        <f>IFERROR(F20/U20,"N.A.")</f>
        <v>13667.272727272728</v>
      </c>
      <c r="AK20" s="42"/>
      <c r="AL20" s="41">
        <f>IFERROR(H20/W20,"N.A.")</f>
        <v>8463.4718100890204</v>
      </c>
      <c r="AM20" s="42"/>
      <c r="AN20" s="41" t="str">
        <f>IFERROR(J20/Y20,"N.A.")</f>
        <v>N.A.</v>
      </c>
      <c r="AO20" s="42"/>
      <c r="AP20" s="5"/>
      <c r="AQ20" s="2"/>
      <c r="AR20" s="4">
        <f>IFERROR(N20/AC20, "N.A.")</f>
        <v>15514.274210637846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>
        <v>623500</v>
      </c>
      <c r="G27" s="4"/>
      <c r="H27" s="4"/>
      <c r="I27" s="4"/>
      <c r="J27" s="4"/>
      <c r="K27" s="4"/>
      <c r="L27" s="3">
        <f t="shared" ref="L27:M31" si="6">B27+D27+F27+H27+J27</f>
        <v>623500</v>
      </c>
      <c r="M27" s="3">
        <f t="shared" si="6"/>
        <v>0</v>
      </c>
      <c r="N27" s="4">
        <f>L27+M27</f>
        <v>623500</v>
      </c>
      <c r="P27" s="6" t="s">
        <v>12</v>
      </c>
      <c r="Q27" s="4">
        <v>0</v>
      </c>
      <c r="R27" s="4">
        <v>0</v>
      </c>
      <c r="S27" s="4">
        <v>0</v>
      </c>
      <c r="T27" s="4">
        <v>0</v>
      </c>
      <c r="U27" s="4">
        <v>58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3">
        <f t="shared" ref="AA27:AB31" si="7">Q27+S27+U27+W27+Y27</f>
        <v>58</v>
      </c>
      <c r="AB27" s="3">
        <f t="shared" si="7"/>
        <v>0</v>
      </c>
      <c r="AC27" s="4">
        <f>AA27+AB27</f>
        <v>58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>
        <f t="shared" si="8"/>
        <v>10750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10750</v>
      </c>
      <c r="AQ27" s="4" t="str">
        <f t="shared" si="8"/>
        <v>N.A.</v>
      </c>
      <c r="AR27" s="4">
        <f t="shared" si="8"/>
        <v>10750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0</v>
      </c>
      <c r="C29" s="4">
        <v>28597949.999999989</v>
      </c>
      <c r="D29" s="4">
        <v>1261620</v>
      </c>
      <c r="E29" s="4"/>
      <c r="F29" s="4"/>
      <c r="G29" s="4">
        <v>2285200</v>
      </c>
      <c r="H29" s="4"/>
      <c r="I29" s="4"/>
      <c r="J29" s="4"/>
      <c r="K29" s="4"/>
      <c r="L29" s="3">
        <f t="shared" si="6"/>
        <v>1261620</v>
      </c>
      <c r="M29" s="3">
        <f t="shared" si="6"/>
        <v>30883149.999999989</v>
      </c>
      <c r="N29" s="4">
        <f>L29+M29</f>
        <v>32144769.999999989</v>
      </c>
      <c r="P29" s="6" t="s">
        <v>14</v>
      </c>
      <c r="Q29" s="4">
        <v>58</v>
      </c>
      <c r="R29" s="4">
        <v>1633</v>
      </c>
      <c r="S29" s="4">
        <v>326</v>
      </c>
      <c r="T29" s="4">
        <v>0</v>
      </c>
      <c r="U29" s="4">
        <v>0</v>
      </c>
      <c r="V29" s="4">
        <v>174</v>
      </c>
      <c r="W29" s="4">
        <v>0</v>
      </c>
      <c r="X29" s="4">
        <v>0</v>
      </c>
      <c r="Y29" s="4">
        <v>0</v>
      </c>
      <c r="Z29" s="4">
        <v>0</v>
      </c>
      <c r="AA29" s="3">
        <f t="shared" si="7"/>
        <v>384</v>
      </c>
      <c r="AB29" s="3">
        <f t="shared" si="7"/>
        <v>1807</v>
      </c>
      <c r="AC29" s="4">
        <f>AA29+AB29</f>
        <v>2191</v>
      </c>
      <c r="AE29" s="6" t="s">
        <v>14</v>
      </c>
      <c r="AF29" s="4">
        <f t="shared" si="8"/>
        <v>0</v>
      </c>
      <c r="AG29" s="4">
        <f t="shared" si="8"/>
        <v>17512.522963870171</v>
      </c>
      <c r="AH29" s="4">
        <f t="shared" si="8"/>
        <v>3870</v>
      </c>
      <c r="AI29" s="4" t="str">
        <f t="shared" si="8"/>
        <v>N.A.</v>
      </c>
      <c r="AJ29" s="4" t="str">
        <f t="shared" si="8"/>
        <v>N.A.</v>
      </c>
      <c r="AK29" s="4">
        <f t="shared" si="8"/>
        <v>13133.333333333334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>
        <f t="shared" si="8"/>
        <v>3285.46875</v>
      </c>
      <c r="AQ29" s="4">
        <f t="shared" si="8"/>
        <v>17090.841173215267</v>
      </c>
      <c r="AR29" s="4">
        <f t="shared" si="8"/>
        <v>14671.27795527156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v>0</v>
      </c>
      <c r="C31" s="4">
        <v>28597949.999999989</v>
      </c>
      <c r="D31" s="4">
        <v>1261620</v>
      </c>
      <c r="E31" s="4"/>
      <c r="F31" s="4">
        <v>623500</v>
      </c>
      <c r="G31" s="4">
        <v>2285200</v>
      </c>
      <c r="H31" s="4"/>
      <c r="I31" s="4"/>
      <c r="J31" s="4"/>
      <c r="K31" s="4"/>
      <c r="L31" s="3">
        <f t="shared" si="6"/>
        <v>1885120</v>
      </c>
      <c r="M31" s="3">
        <f t="shared" si="6"/>
        <v>30883149.999999989</v>
      </c>
      <c r="N31" s="4"/>
      <c r="P31" s="7" t="s">
        <v>16</v>
      </c>
      <c r="Q31" s="4">
        <v>58</v>
      </c>
      <c r="R31" s="4">
        <v>1633</v>
      </c>
      <c r="S31" s="4">
        <v>326</v>
      </c>
      <c r="T31" s="4">
        <v>0</v>
      </c>
      <c r="U31" s="4">
        <v>58</v>
      </c>
      <c r="V31" s="4">
        <v>174</v>
      </c>
      <c r="W31" s="4">
        <v>0</v>
      </c>
      <c r="X31" s="4">
        <v>0</v>
      </c>
      <c r="Y31" s="4">
        <v>0</v>
      </c>
      <c r="Z31" s="4">
        <v>0</v>
      </c>
      <c r="AA31" s="3">
        <f t="shared" si="7"/>
        <v>442</v>
      </c>
      <c r="AB31" s="3">
        <f t="shared" si="7"/>
        <v>1807</v>
      </c>
      <c r="AC31" s="4"/>
      <c r="AE31" s="7" t="s">
        <v>16</v>
      </c>
      <c r="AF31" s="4">
        <f t="shared" ref="AF31:AQ31" si="9">IFERROR(B31/Q31, "N.A.")</f>
        <v>0</v>
      </c>
      <c r="AG31" s="4">
        <f t="shared" si="9"/>
        <v>17512.522963870171</v>
      </c>
      <c r="AH31" s="4">
        <f t="shared" si="9"/>
        <v>3870</v>
      </c>
      <c r="AI31" s="4" t="str">
        <f t="shared" si="9"/>
        <v>N.A.</v>
      </c>
      <c r="AJ31" s="4">
        <f t="shared" si="9"/>
        <v>10750</v>
      </c>
      <c r="AK31" s="4">
        <f t="shared" si="9"/>
        <v>13133.333333333334</v>
      </c>
      <c r="AL31" s="4" t="str">
        <f t="shared" si="9"/>
        <v>N.A.</v>
      </c>
      <c r="AM31" s="4" t="str">
        <f t="shared" si="9"/>
        <v>N.A.</v>
      </c>
      <c r="AN31" s="4" t="str">
        <f t="shared" si="9"/>
        <v>N.A.</v>
      </c>
      <c r="AO31" s="4" t="str">
        <f t="shared" si="9"/>
        <v>N.A.</v>
      </c>
      <c r="AP31" s="4">
        <f t="shared" si="9"/>
        <v>4264.9773755656106</v>
      </c>
      <c r="AQ31" s="4">
        <f t="shared" si="9"/>
        <v>17090.841173215267</v>
      </c>
      <c r="AR31" s="4"/>
    </row>
    <row r="32" spans="1:44" ht="15.75" thickBot="1" x14ac:dyDescent="0.3">
      <c r="A32" s="8" t="s">
        <v>0</v>
      </c>
      <c r="B32" s="39">
        <f>B31+C31</f>
        <v>28597949.999999989</v>
      </c>
      <c r="C32" s="40"/>
      <c r="D32" s="39">
        <f>D31+E31</f>
        <v>1261620</v>
      </c>
      <c r="E32" s="40"/>
      <c r="F32" s="39">
        <f>F31+G31</f>
        <v>2908700</v>
      </c>
      <c r="G32" s="40"/>
      <c r="H32" s="39">
        <f>H31+I31</f>
        <v>0</v>
      </c>
      <c r="I32" s="40"/>
      <c r="J32" s="39">
        <f>J31+K31</f>
        <v>0</v>
      </c>
      <c r="K32" s="40"/>
      <c r="L32" s="5"/>
      <c r="M32" s="2"/>
      <c r="N32" s="1">
        <f>B32+D32+F32+H32+J32</f>
        <v>32768269.999999989</v>
      </c>
      <c r="P32" s="8" t="s">
        <v>0</v>
      </c>
      <c r="Q32" s="39">
        <f>Q31+R31</f>
        <v>1691</v>
      </c>
      <c r="R32" s="40"/>
      <c r="S32" s="39">
        <f>S31+T31</f>
        <v>326</v>
      </c>
      <c r="T32" s="40"/>
      <c r="U32" s="39">
        <f>U31+V31</f>
        <v>232</v>
      </c>
      <c r="V32" s="40"/>
      <c r="W32" s="39">
        <f>W31+X31</f>
        <v>0</v>
      </c>
      <c r="X32" s="40"/>
      <c r="Y32" s="39">
        <f>Y31+Z31</f>
        <v>0</v>
      </c>
      <c r="Z32" s="40"/>
      <c r="AA32" s="5"/>
      <c r="AB32" s="2"/>
      <c r="AC32" s="1">
        <f>Q32+S32+U32+W32+Y32</f>
        <v>2249</v>
      </c>
      <c r="AE32" s="8" t="s">
        <v>0</v>
      </c>
      <c r="AF32" s="41">
        <f>IFERROR(B32/Q32,"N.A.")</f>
        <v>16911.856889414539</v>
      </c>
      <c r="AG32" s="42"/>
      <c r="AH32" s="41">
        <f>IFERROR(D32/S32,"N.A.")</f>
        <v>3870</v>
      </c>
      <c r="AI32" s="42"/>
      <c r="AJ32" s="41">
        <f>IFERROR(F32/U32,"N.A.")</f>
        <v>12537.5</v>
      </c>
      <c r="AK32" s="42"/>
      <c r="AL32" s="41" t="str">
        <f>IFERROR(H32/W32,"N.A.")</f>
        <v>N.A.</v>
      </c>
      <c r="AM32" s="42"/>
      <c r="AN32" s="41" t="str">
        <f>IFERROR(J32/Y32,"N.A.")</f>
        <v>N.A.</v>
      </c>
      <c r="AO32" s="42"/>
      <c r="AP32" s="5"/>
      <c r="AQ32" s="2"/>
      <c r="AR32" s="4">
        <f>IFERROR(N32/AC32, "N.A.")</f>
        <v>14570.151178301463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2852190</v>
      </c>
      <c r="I39" s="4"/>
      <c r="J39" s="4"/>
      <c r="K39" s="4"/>
      <c r="L39" s="3">
        <f t="shared" ref="L39:M43" si="10">B39+D39+F39+H39+J39</f>
        <v>2852190</v>
      </c>
      <c r="M39" s="3">
        <f t="shared" si="10"/>
        <v>0</v>
      </c>
      <c r="N39" s="4">
        <f>L39+M39</f>
        <v>2852190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337</v>
      </c>
      <c r="X39" s="4">
        <v>0</v>
      </c>
      <c r="Y39" s="4">
        <v>0</v>
      </c>
      <c r="Z39" s="4">
        <v>0</v>
      </c>
      <c r="AA39" s="3">
        <f t="shared" ref="AA39:AB43" si="11">Q39+S39+U39+W39+Y39</f>
        <v>337</v>
      </c>
      <c r="AB39" s="3">
        <f t="shared" si="11"/>
        <v>0</v>
      </c>
      <c r="AC39" s="4">
        <f>AA39+AB39</f>
        <v>337</v>
      </c>
      <c r="AE39" s="6" t="s">
        <v>12</v>
      </c>
      <c r="AF39" s="4" t="str">
        <f t="shared" ref="AF39:AR42" si="12">IFERROR(B39/Q39, "N.A.")</f>
        <v>N.A.</v>
      </c>
      <c r="AG39" s="4" t="str">
        <f t="shared" si="12"/>
        <v>N.A.</v>
      </c>
      <c r="AH39" s="4" t="str">
        <f t="shared" si="12"/>
        <v>N.A.</v>
      </c>
      <c r="AI39" s="4" t="str">
        <f t="shared" si="12"/>
        <v>N.A.</v>
      </c>
      <c r="AJ39" s="4" t="str">
        <f t="shared" si="12"/>
        <v>N.A.</v>
      </c>
      <c r="AK39" s="4" t="str">
        <f t="shared" si="12"/>
        <v>N.A.</v>
      </c>
      <c r="AL39" s="4">
        <f t="shared" si="12"/>
        <v>8463.4718100890204</v>
      </c>
      <c r="AM39" s="4" t="str">
        <f t="shared" si="12"/>
        <v>N.A.</v>
      </c>
      <c r="AN39" s="4" t="str">
        <f t="shared" si="12"/>
        <v>N.A.</v>
      </c>
      <c r="AO39" s="4" t="str">
        <f t="shared" si="12"/>
        <v>N.A.</v>
      </c>
      <c r="AP39" s="4">
        <f t="shared" si="12"/>
        <v>8463.4718100890204</v>
      </c>
      <c r="AQ39" s="4" t="str">
        <f t="shared" si="12"/>
        <v>N.A.</v>
      </c>
      <c r="AR39" s="4">
        <f t="shared" si="12"/>
        <v>8463.4718100890204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0"/>
        <v>0</v>
      </c>
      <c r="M40" s="3">
        <f t="shared" si="10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1"/>
        <v>0</v>
      </c>
      <c r="AB40" s="3">
        <f t="shared" si="11"/>
        <v>0</v>
      </c>
      <c r="AC40" s="4">
        <f>AA40+AB40</f>
        <v>0</v>
      </c>
      <c r="AE40" s="6" t="s">
        <v>13</v>
      </c>
      <c r="AF40" s="4" t="str">
        <f t="shared" si="12"/>
        <v>N.A.</v>
      </c>
      <c r="AG40" s="4" t="str">
        <f t="shared" si="12"/>
        <v>N.A.</v>
      </c>
      <c r="AH40" s="4" t="str">
        <f t="shared" si="12"/>
        <v>N.A.</v>
      </c>
      <c r="AI40" s="4" t="str">
        <f t="shared" si="12"/>
        <v>N.A.</v>
      </c>
      <c r="AJ40" s="4" t="str">
        <f t="shared" si="12"/>
        <v>N.A.</v>
      </c>
      <c r="AK40" s="4" t="str">
        <f t="shared" si="12"/>
        <v>N.A.</v>
      </c>
      <c r="AL40" s="4" t="str">
        <f t="shared" si="12"/>
        <v>N.A.</v>
      </c>
      <c r="AM40" s="4" t="str">
        <f t="shared" si="12"/>
        <v>N.A.</v>
      </c>
      <c r="AN40" s="4" t="str">
        <f t="shared" si="12"/>
        <v>N.A.</v>
      </c>
      <c r="AO40" s="4" t="str">
        <f t="shared" si="12"/>
        <v>N.A.</v>
      </c>
      <c r="AP40" s="4" t="str">
        <f t="shared" si="12"/>
        <v>N.A.</v>
      </c>
      <c r="AQ40" s="4" t="str">
        <f t="shared" si="12"/>
        <v>N.A.</v>
      </c>
      <c r="AR40" s="4" t="str">
        <f t="shared" si="12"/>
        <v>N.A.</v>
      </c>
    </row>
    <row r="41" spans="1:44" ht="15.75" customHeight="1" thickBot="1" x14ac:dyDescent="0.3">
      <c r="A41" s="6" t="s">
        <v>14</v>
      </c>
      <c r="B41" s="4">
        <v>1156199.9999999998</v>
      </c>
      <c r="C41" s="4">
        <v>19665200.000000004</v>
      </c>
      <c r="D41" s="4">
        <v>11410000</v>
      </c>
      <c r="E41" s="4"/>
      <c r="F41" s="4"/>
      <c r="G41" s="4">
        <v>5360000</v>
      </c>
      <c r="H41" s="4"/>
      <c r="I41" s="4"/>
      <c r="J41" s="4"/>
      <c r="K41" s="4"/>
      <c r="L41" s="3">
        <f t="shared" si="10"/>
        <v>12566200</v>
      </c>
      <c r="M41" s="3">
        <f t="shared" si="10"/>
        <v>25025200.000000004</v>
      </c>
      <c r="N41" s="4">
        <f>L41+M41</f>
        <v>37591400</v>
      </c>
      <c r="P41" s="6" t="s">
        <v>14</v>
      </c>
      <c r="Q41" s="4">
        <v>304</v>
      </c>
      <c r="R41" s="4">
        <v>1293</v>
      </c>
      <c r="S41" s="4">
        <v>163</v>
      </c>
      <c r="T41" s="4">
        <v>0</v>
      </c>
      <c r="U41" s="4">
        <v>0</v>
      </c>
      <c r="V41" s="4">
        <v>373</v>
      </c>
      <c r="W41" s="4">
        <v>0</v>
      </c>
      <c r="X41" s="4">
        <v>0</v>
      </c>
      <c r="Y41" s="4">
        <v>0</v>
      </c>
      <c r="Z41" s="4">
        <v>0</v>
      </c>
      <c r="AA41" s="3">
        <f t="shared" si="11"/>
        <v>467</v>
      </c>
      <c r="AB41" s="3">
        <f t="shared" si="11"/>
        <v>1666</v>
      </c>
      <c r="AC41" s="4">
        <f>AA41+AB41</f>
        <v>2133</v>
      </c>
      <c r="AE41" s="6" t="s">
        <v>14</v>
      </c>
      <c r="AF41" s="4">
        <f t="shared" si="12"/>
        <v>3803.28947368421</v>
      </c>
      <c r="AG41" s="4">
        <f t="shared" si="12"/>
        <v>15208.971384377419</v>
      </c>
      <c r="AH41" s="4">
        <f t="shared" si="12"/>
        <v>70000</v>
      </c>
      <c r="AI41" s="4" t="str">
        <f t="shared" si="12"/>
        <v>N.A.</v>
      </c>
      <c r="AJ41" s="4" t="str">
        <f t="shared" si="12"/>
        <v>N.A.</v>
      </c>
      <c r="AK41" s="4">
        <f t="shared" si="12"/>
        <v>14369.973190348526</v>
      </c>
      <c r="AL41" s="4" t="str">
        <f t="shared" si="12"/>
        <v>N.A.</v>
      </c>
      <c r="AM41" s="4" t="str">
        <f t="shared" si="12"/>
        <v>N.A.</v>
      </c>
      <c r="AN41" s="4" t="str">
        <f t="shared" si="12"/>
        <v>N.A.</v>
      </c>
      <c r="AO41" s="4" t="str">
        <f t="shared" si="12"/>
        <v>N.A.</v>
      </c>
      <c r="AP41" s="4">
        <f t="shared" si="12"/>
        <v>26908.351177730194</v>
      </c>
      <c r="AQ41" s="4">
        <f t="shared" si="12"/>
        <v>15021.128451380555</v>
      </c>
      <c r="AR41" s="4">
        <f t="shared" si="12"/>
        <v>17623.722456633848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0"/>
        <v>0</v>
      </c>
      <c r="M42" s="3">
        <f t="shared" si="10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1"/>
        <v>0</v>
      </c>
      <c r="AB42" s="3">
        <f t="shared" si="11"/>
        <v>0</v>
      </c>
      <c r="AC42" s="4">
        <f>AA42+AB42</f>
        <v>0</v>
      </c>
      <c r="AE42" s="6" t="s">
        <v>15</v>
      </c>
      <c r="AF42" s="4" t="str">
        <f t="shared" si="12"/>
        <v>N.A.</v>
      </c>
      <c r="AG42" s="4" t="str">
        <f t="shared" si="12"/>
        <v>N.A.</v>
      </c>
      <c r="AH42" s="4" t="str">
        <f t="shared" si="12"/>
        <v>N.A.</v>
      </c>
      <c r="AI42" s="4" t="str">
        <f t="shared" si="12"/>
        <v>N.A.</v>
      </c>
      <c r="AJ42" s="4" t="str">
        <f t="shared" si="12"/>
        <v>N.A.</v>
      </c>
      <c r="AK42" s="4" t="str">
        <f t="shared" si="12"/>
        <v>N.A.</v>
      </c>
      <c r="AL42" s="4" t="str">
        <f t="shared" si="12"/>
        <v>N.A.</v>
      </c>
      <c r="AM42" s="4" t="str">
        <f t="shared" si="12"/>
        <v>N.A.</v>
      </c>
      <c r="AN42" s="4" t="str">
        <f t="shared" si="12"/>
        <v>N.A.</v>
      </c>
      <c r="AO42" s="4" t="str">
        <f t="shared" si="12"/>
        <v>N.A.</v>
      </c>
      <c r="AP42" s="4" t="str">
        <f t="shared" si="12"/>
        <v>N.A.</v>
      </c>
      <c r="AQ42" s="4" t="str">
        <f t="shared" si="12"/>
        <v>N.A.</v>
      </c>
      <c r="AR42" s="4" t="str">
        <f t="shared" si="12"/>
        <v>N.A.</v>
      </c>
    </row>
    <row r="43" spans="1:44" ht="15.75" customHeight="1" thickBot="1" x14ac:dyDescent="0.3">
      <c r="A43" s="7" t="s">
        <v>16</v>
      </c>
      <c r="B43" s="4">
        <v>1156199.9999999998</v>
      </c>
      <c r="C43" s="4">
        <v>19665200.000000004</v>
      </c>
      <c r="D43" s="4">
        <v>11410000</v>
      </c>
      <c r="E43" s="4"/>
      <c r="F43" s="4"/>
      <c r="G43" s="4">
        <v>5360000</v>
      </c>
      <c r="H43" s="4">
        <v>2852190</v>
      </c>
      <c r="I43" s="4"/>
      <c r="J43" s="4"/>
      <c r="K43" s="4"/>
      <c r="L43" s="3">
        <f t="shared" si="10"/>
        <v>15418390</v>
      </c>
      <c r="M43" s="3">
        <f t="shared" si="10"/>
        <v>25025200.000000004</v>
      </c>
      <c r="N43" s="4"/>
      <c r="P43" s="7" t="s">
        <v>16</v>
      </c>
      <c r="Q43" s="4">
        <v>304</v>
      </c>
      <c r="R43" s="4">
        <v>1293</v>
      </c>
      <c r="S43" s="4">
        <v>163</v>
      </c>
      <c r="T43" s="4">
        <v>0</v>
      </c>
      <c r="U43" s="4">
        <v>0</v>
      </c>
      <c r="V43" s="4">
        <v>373</v>
      </c>
      <c r="W43" s="4">
        <v>337</v>
      </c>
      <c r="X43" s="4">
        <v>0</v>
      </c>
      <c r="Y43" s="4">
        <v>0</v>
      </c>
      <c r="Z43" s="4">
        <v>0</v>
      </c>
      <c r="AA43" s="3">
        <f t="shared" si="11"/>
        <v>804</v>
      </c>
      <c r="AB43" s="3">
        <f t="shared" si="11"/>
        <v>1666</v>
      </c>
      <c r="AC43" s="4"/>
      <c r="AE43" s="7" t="s">
        <v>16</v>
      </c>
      <c r="AF43" s="4">
        <f t="shared" ref="AF43:AQ43" si="13">IFERROR(B43/Q43, "N.A.")</f>
        <v>3803.28947368421</v>
      </c>
      <c r="AG43" s="4">
        <f t="shared" si="13"/>
        <v>15208.971384377419</v>
      </c>
      <c r="AH43" s="4">
        <f t="shared" si="13"/>
        <v>70000</v>
      </c>
      <c r="AI43" s="4" t="str">
        <f t="shared" si="13"/>
        <v>N.A.</v>
      </c>
      <c r="AJ43" s="4" t="str">
        <f t="shared" si="13"/>
        <v>N.A.</v>
      </c>
      <c r="AK43" s="4">
        <f t="shared" si="13"/>
        <v>14369.973190348526</v>
      </c>
      <c r="AL43" s="4">
        <f t="shared" si="13"/>
        <v>8463.4718100890204</v>
      </c>
      <c r="AM43" s="4" t="str">
        <f t="shared" si="13"/>
        <v>N.A.</v>
      </c>
      <c r="AN43" s="4" t="str">
        <f t="shared" si="13"/>
        <v>N.A.</v>
      </c>
      <c r="AO43" s="4" t="str">
        <f t="shared" si="13"/>
        <v>N.A.</v>
      </c>
      <c r="AP43" s="4">
        <f t="shared" si="13"/>
        <v>19177.101990049752</v>
      </c>
      <c r="AQ43" s="4">
        <f t="shared" si="13"/>
        <v>15021.128451380555</v>
      </c>
      <c r="AR43" s="4"/>
    </row>
    <row r="44" spans="1:44" ht="15.75" thickBot="1" x14ac:dyDescent="0.3">
      <c r="A44" s="8" t="s">
        <v>0</v>
      </c>
      <c r="B44" s="39">
        <f>B43+C43</f>
        <v>20821400.000000004</v>
      </c>
      <c r="C44" s="40"/>
      <c r="D44" s="39">
        <f>D43+E43</f>
        <v>11410000</v>
      </c>
      <c r="E44" s="40"/>
      <c r="F44" s="39">
        <f>F43+G43</f>
        <v>5360000</v>
      </c>
      <c r="G44" s="40"/>
      <c r="H44" s="39">
        <f>H43+I43</f>
        <v>2852190</v>
      </c>
      <c r="I44" s="40"/>
      <c r="J44" s="39">
        <f>J43+K43</f>
        <v>0</v>
      </c>
      <c r="K44" s="40"/>
      <c r="L44" s="5"/>
      <c r="M44" s="2"/>
      <c r="N44" s="1">
        <f>B44+D44+F44+H44+J44</f>
        <v>40443590</v>
      </c>
      <c r="P44" s="8" t="s">
        <v>0</v>
      </c>
      <c r="Q44" s="39">
        <f>Q43+R43</f>
        <v>1597</v>
      </c>
      <c r="R44" s="40"/>
      <c r="S44" s="39">
        <f>S43+T43</f>
        <v>163</v>
      </c>
      <c r="T44" s="40"/>
      <c r="U44" s="39">
        <f>U43+V43</f>
        <v>373</v>
      </c>
      <c r="V44" s="40"/>
      <c r="W44" s="39">
        <f>W43+X43</f>
        <v>337</v>
      </c>
      <c r="X44" s="40"/>
      <c r="Y44" s="39">
        <f>Y43+Z43</f>
        <v>0</v>
      </c>
      <c r="Z44" s="40"/>
      <c r="AA44" s="5"/>
      <c r="AB44" s="2"/>
      <c r="AC44" s="1">
        <f>Q44+S44+U44+W44+Y44</f>
        <v>2470</v>
      </c>
      <c r="AE44" s="8" t="s">
        <v>0</v>
      </c>
      <c r="AF44" s="41">
        <f>IFERROR(B44/Q44,"N.A.")</f>
        <v>13037.820914214153</v>
      </c>
      <c r="AG44" s="42"/>
      <c r="AH44" s="41">
        <f>IFERROR(D44/S44,"N.A.")</f>
        <v>70000</v>
      </c>
      <c r="AI44" s="42"/>
      <c r="AJ44" s="41">
        <f>IFERROR(F44/U44,"N.A.")</f>
        <v>14369.973190348526</v>
      </c>
      <c r="AK44" s="42"/>
      <c r="AL44" s="41">
        <f>IFERROR(H44/W44,"N.A.")</f>
        <v>8463.4718100890204</v>
      </c>
      <c r="AM44" s="42"/>
      <c r="AN44" s="41" t="str">
        <f>IFERROR(J44/Y44,"N.A.")</f>
        <v>N.A.</v>
      </c>
      <c r="AO44" s="42"/>
      <c r="AP44" s="5"/>
      <c r="AQ44" s="2"/>
      <c r="AR44" s="4">
        <f>IFERROR(N44/AC44, "N.A.")</f>
        <v>16373.923076923076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533705971.99999958</v>
      </c>
      <c r="C15" s="4"/>
      <c r="D15" s="4">
        <v>144169737</v>
      </c>
      <c r="E15" s="4"/>
      <c r="F15" s="4">
        <v>338086709.99999994</v>
      </c>
      <c r="G15" s="4"/>
      <c r="H15" s="4">
        <v>635012637.00000048</v>
      </c>
      <c r="I15" s="4"/>
      <c r="J15" s="4">
        <v>0</v>
      </c>
      <c r="K15" s="4"/>
      <c r="L15" s="3">
        <f t="shared" ref="L15:M18" si="0">B15+D15+F15+H15+J15</f>
        <v>1650975056</v>
      </c>
      <c r="M15" s="3">
        <f t="shared" si="0"/>
        <v>0</v>
      </c>
      <c r="N15" s="4">
        <f>L15+M15</f>
        <v>1650975056</v>
      </c>
      <c r="P15" s="6" t="s">
        <v>12</v>
      </c>
      <c r="Q15" s="4">
        <v>61045</v>
      </c>
      <c r="R15" s="4">
        <v>0</v>
      </c>
      <c r="S15" s="4">
        <v>15870</v>
      </c>
      <c r="T15" s="4">
        <v>0</v>
      </c>
      <c r="U15" s="4">
        <v>28134</v>
      </c>
      <c r="V15" s="4">
        <v>0</v>
      </c>
      <c r="W15" s="4">
        <v>112221</v>
      </c>
      <c r="X15" s="4">
        <v>0</v>
      </c>
      <c r="Y15" s="4">
        <v>6249</v>
      </c>
      <c r="Z15" s="4">
        <v>0</v>
      </c>
      <c r="AA15" s="3">
        <f t="shared" ref="AA15:AB19" si="1">Q15+S15+U15+W15+Y15</f>
        <v>223519</v>
      </c>
      <c r="AB15" s="3">
        <f t="shared" si="1"/>
        <v>0</v>
      </c>
      <c r="AC15" s="4">
        <f>AA15+AB15</f>
        <v>223519</v>
      </c>
      <c r="AE15" s="6" t="s">
        <v>12</v>
      </c>
      <c r="AF15" s="4">
        <f t="shared" ref="AF15:AR18" si="2">IFERROR(B15/Q15, "N.A.")</f>
        <v>8742.8286018510862</v>
      </c>
      <c r="AG15" s="4" t="str">
        <f t="shared" si="2"/>
        <v>N.A.</v>
      </c>
      <c r="AH15" s="4">
        <f t="shared" si="2"/>
        <v>9084.4194706994331</v>
      </c>
      <c r="AI15" s="4" t="str">
        <f t="shared" si="2"/>
        <v>N.A.</v>
      </c>
      <c r="AJ15" s="4">
        <f t="shared" si="2"/>
        <v>12017.015355086371</v>
      </c>
      <c r="AK15" s="4" t="str">
        <f t="shared" si="2"/>
        <v>N.A.</v>
      </c>
      <c r="AL15" s="4">
        <f t="shared" si="2"/>
        <v>5658.5900767236126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7386.2850853842401</v>
      </c>
      <c r="AQ15" s="4" t="str">
        <f t="shared" si="2"/>
        <v>N.A.</v>
      </c>
      <c r="AR15" s="4">
        <f t="shared" si="2"/>
        <v>7386.2850853842401</v>
      </c>
    </row>
    <row r="16" spans="1:44" ht="15.75" customHeight="1" thickBot="1" x14ac:dyDescent="0.3">
      <c r="A16" s="6" t="s">
        <v>13</v>
      </c>
      <c r="B16" s="4">
        <v>159795292.99999991</v>
      </c>
      <c r="C16" s="4">
        <v>470850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159795292.99999991</v>
      </c>
      <c r="M16" s="3">
        <f t="shared" si="0"/>
        <v>470850</v>
      </c>
      <c r="N16" s="4">
        <f>L16+M16</f>
        <v>160266142.99999991</v>
      </c>
      <c r="P16" s="6" t="s">
        <v>13</v>
      </c>
      <c r="Q16" s="4">
        <v>30851</v>
      </c>
      <c r="R16" s="4">
        <v>565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30851</v>
      </c>
      <c r="AB16" s="3">
        <f t="shared" si="1"/>
        <v>565</v>
      </c>
      <c r="AC16" s="4">
        <f>AA16+AB16</f>
        <v>31416</v>
      </c>
      <c r="AE16" s="6" t="s">
        <v>13</v>
      </c>
      <c r="AF16" s="4">
        <f t="shared" si="2"/>
        <v>5179.5822825840296</v>
      </c>
      <c r="AG16" s="4">
        <f t="shared" si="2"/>
        <v>833.36283185840705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5179.5822825840296</v>
      </c>
      <c r="AQ16" s="4">
        <f t="shared" si="2"/>
        <v>833.36283185840705</v>
      </c>
      <c r="AR16" s="4">
        <f t="shared" si="2"/>
        <v>5101.4178444104882</v>
      </c>
    </row>
    <row r="17" spans="1:44" ht="15.75" customHeight="1" thickBot="1" x14ac:dyDescent="0.3">
      <c r="A17" s="6" t="s">
        <v>14</v>
      </c>
      <c r="B17" s="4">
        <v>777235826.99999964</v>
      </c>
      <c r="C17" s="4">
        <v>4545943579.9999895</v>
      </c>
      <c r="D17" s="4">
        <v>229019526.00000006</v>
      </c>
      <c r="E17" s="4">
        <v>62426149.999999993</v>
      </c>
      <c r="F17" s="4"/>
      <c r="G17" s="4">
        <v>422617990.00000018</v>
      </c>
      <c r="H17" s="4"/>
      <c r="I17" s="4">
        <v>145660767</v>
      </c>
      <c r="J17" s="4">
        <v>0</v>
      </c>
      <c r="K17" s="4"/>
      <c r="L17" s="3">
        <f t="shared" si="0"/>
        <v>1006255352.9999998</v>
      </c>
      <c r="M17" s="3">
        <f t="shared" si="0"/>
        <v>5176648486.9999895</v>
      </c>
      <c r="N17" s="4">
        <f>L17+M17</f>
        <v>6182903839.9999895</v>
      </c>
      <c r="P17" s="6" t="s">
        <v>14</v>
      </c>
      <c r="Q17" s="4">
        <v>112725</v>
      </c>
      <c r="R17" s="4">
        <v>489605</v>
      </c>
      <c r="S17" s="4">
        <v>22625</v>
      </c>
      <c r="T17" s="4">
        <v>4972</v>
      </c>
      <c r="U17" s="4">
        <v>0</v>
      </c>
      <c r="V17" s="4">
        <v>25636</v>
      </c>
      <c r="W17" s="4">
        <v>0</v>
      </c>
      <c r="X17" s="4">
        <v>19899</v>
      </c>
      <c r="Y17" s="4">
        <v>7888</v>
      </c>
      <c r="Z17" s="4">
        <v>0</v>
      </c>
      <c r="AA17" s="3">
        <f t="shared" si="1"/>
        <v>143238</v>
      </c>
      <c r="AB17" s="3">
        <f t="shared" si="1"/>
        <v>540112</v>
      </c>
      <c r="AC17" s="4">
        <f>AA17+AB17</f>
        <v>683350</v>
      </c>
      <c r="AE17" s="6" t="s">
        <v>14</v>
      </c>
      <c r="AF17" s="4">
        <f t="shared" si="2"/>
        <v>6894.9729607451727</v>
      </c>
      <c r="AG17" s="4">
        <f t="shared" si="2"/>
        <v>9284.9206605324489</v>
      </c>
      <c r="AH17" s="4">
        <f t="shared" si="2"/>
        <v>10122.40998895028</v>
      </c>
      <c r="AI17" s="4">
        <f t="shared" si="2"/>
        <v>12555.541029766691</v>
      </c>
      <c r="AJ17" s="4" t="str">
        <f t="shared" si="2"/>
        <v>N.A.</v>
      </c>
      <c r="AK17" s="4">
        <f t="shared" si="2"/>
        <v>16485.33273521611</v>
      </c>
      <c r="AL17" s="4" t="str">
        <f t="shared" si="2"/>
        <v>N.A.</v>
      </c>
      <c r="AM17" s="4">
        <f t="shared" si="2"/>
        <v>7320.004372078999</v>
      </c>
      <c r="AN17" s="4">
        <f t="shared" si="2"/>
        <v>0</v>
      </c>
      <c r="AO17" s="4" t="str">
        <f t="shared" si="2"/>
        <v>N.A.</v>
      </c>
      <c r="AP17" s="4">
        <f t="shared" si="2"/>
        <v>7025.0586646001739</v>
      </c>
      <c r="AQ17" s="4">
        <f t="shared" si="2"/>
        <v>9584.3982118523363</v>
      </c>
      <c r="AR17" s="4">
        <f t="shared" si="2"/>
        <v>9047.9312797248695</v>
      </c>
    </row>
    <row r="18" spans="1:44" ht="15.75" customHeight="1" thickBot="1" x14ac:dyDescent="0.3">
      <c r="A18" s="6" t="s">
        <v>15</v>
      </c>
      <c r="B18" s="4">
        <v>43501333.000000015</v>
      </c>
      <c r="C18" s="4">
        <v>7074400.0000000009</v>
      </c>
      <c r="D18" s="4">
        <v>14113529.999999996</v>
      </c>
      <c r="E18" s="4"/>
      <c r="F18" s="4"/>
      <c r="G18" s="4">
        <v>36195658</v>
      </c>
      <c r="H18" s="4">
        <v>19220510.999999996</v>
      </c>
      <c r="I18" s="4"/>
      <c r="J18" s="4">
        <v>0</v>
      </c>
      <c r="K18" s="4"/>
      <c r="L18" s="3">
        <f t="shared" si="0"/>
        <v>76835374.000000015</v>
      </c>
      <c r="M18" s="3">
        <f t="shared" si="0"/>
        <v>43270058</v>
      </c>
      <c r="N18" s="4">
        <f>L18+M18</f>
        <v>120105432.00000001</v>
      </c>
      <c r="P18" s="6" t="s">
        <v>15</v>
      </c>
      <c r="Q18" s="4">
        <v>10183</v>
      </c>
      <c r="R18" s="4">
        <v>997</v>
      </c>
      <c r="S18" s="4">
        <v>3366</v>
      </c>
      <c r="T18" s="4">
        <v>0</v>
      </c>
      <c r="U18" s="4">
        <v>0</v>
      </c>
      <c r="V18" s="4">
        <v>2673</v>
      </c>
      <c r="W18" s="4">
        <v>16610</v>
      </c>
      <c r="X18" s="4">
        <v>0</v>
      </c>
      <c r="Y18" s="4">
        <v>3235</v>
      </c>
      <c r="Z18" s="4">
        <v>0</v>
      </c>
      <c r="AA18" s="3">
        <f t="shared" si="1"/>
        <v>33394</v>
      </c>
      <c r="AB18" s="3">
        <f t="shared" si="1"/>
        <v>3670</v>
      </c>
      <c r="AC18" s="4">
        <f>AA18+AB18</f>
        <v>37064</v>
      </c>
      <c r="AE18" s="6" t="s">
        <v>15</v>
      </c>
      <c r="AF18" s="4">
        <f t="shared" si="2"/>
        <v>4271.9564961209871</v>
      </c>
      <c r="AG18" s="4">
        <f t="shared" si="2"/>
        <v>7095.687061183552</v>
      </c>
      <c r="AH18" s="4">
        <f t="shared" si="2"/>
        <v>4192.9679144385018</v>
      </c>
      <c r="AI18" s="4" t="str">
        <f t="shared" si="2"/>
        <v>N.A.</v>
      </c>
      <c r="AJ18" s="4" t="str">
        <f t="shared" si="2"/>
        <v>N.A.</v>
      </c>
      <c r="AK18" s="4">
        <f t="shared" si="2"/>
        <v>13541.211372989152</v>
      </c>
      <c r="AL18" s="4">
        <f t="shared" si="2"/>
        <v>1157.1650210716434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2300.8736299934126</v>
      </c>
      <c r="AQ18" s="4">
        <f t="shared" si="2"/>
        <v>11790.206539509536</v>
      </c>
      <c r="AR18" s="4">
        <f t="shared" si="2"/>
        <v>3240.4875890351827</v>
      </c>
    </row>
    <row r="19" spans="1:44" ht="15.75" customHeight="1" thickBot="1" x14ac:dyDescent="0.3">
      <c r="A19" s="7" t="s">
        <v>16</v>
      </c>
      <c r="B19" s="4">
        <v>1514238425.0000014</v>
      </c>
      <c r="C19" s="4">
        <v>4553488830.0000076</v>
      </c>
      <c r="D19" s="4">
        <v>387302793.00000006</v>
      </c>
      <c r="E19" s="4">
        <v>62426149.999999993</v>
      </c>
      <c r="F19" s="4">
        <v>338086709.99999994</v>
      </c>
      <c r="G19" s="4">
        <v>458813647.99999994</v>
      </c>
      <c r="H19" s="4">
        <v>654233148.00000012</v>
      </c>
      <c r="I19" s="4">
        <v>145660767</v>
      </c>
      <c r="J19" s="4">
        <v>0</v>
      </c>
      <c r="K19" s="4"/>
      <c r="L19" s="3">
        <f t="shared" ref="L19:M19" si="3">SUM(L15:L18)</f>
        <v>2893861076</v>
      </c>
      <c r="M19" s="3">
        <f t="shared" si="3"/>
        <v>5220389394.9999895</v>
      </c>
      <c r="N19" s="4"/>
      <c r="P19" s="7" t="s">
        <v>16</v>
      </c>
      <c r="Q19" s="4">
        <v>214804</v>
      </c>
      <c r="R19" s="4">
        <v>491167</v>
      </c>
      <c r="S19" s="4">
        <v>41861</v>
      </c>
      <c r="T19" s="4">
        <v>4972</v>
      </c>
      <c r="U19" s="4">
        <v>28134</v>
      </c>
      <c r="V19" s="4">
        <v>28309</v>
      </c>
      <c r="W19" s="4">
        <v>128831</v>
      </c>
      <c r="X19" s="4">
        <v>19899</v>
      </c>
      <c r="Y19" s="4">
        <v>17372</v>
      </c>
      <c r="Z19" s="4">
        <v>0</v>
      </c>
      <c r="AA19" s="3">
        <f t="shared" si="1"/>
        <v>431002</v>
      </c>
      <c r="AB19" s="3">
        <f t="shared" si="1"/>
        <v>544347</v>
      </c>
      <c r="AC19" s="4"/>
      <c r="AE19" s="7" t="s">
        <v>16</v>
      </c>
      <c r="AF19" s="4">
        <f t="shared" ref="AF19:AQ19" si="4">IFERROR(B19/Q19, "N.A.")</f>
        <v>7049.3958445839062</v>
      </c>
      <c r="AG19" s="4">
        <f t="shared" si="4"/>
        <v>9270.754814553924</v>
      </c>
      <c r="AH19" s="4">
        <f t="shared" si="4"/>
        <v>9252.1151668617586</v>
      </c>
      <c r="AI19" s="4">
        <f t="shared" si="4"/>
        <v>12555.541029766691</v>
      </c>
      <c r="AJ19" s="4">
        <f t="shared" si="4"/>
        <v>12017.015355086371</v>
      </c>
      <c r="AK19" s="4">
        <f t="shared" si="4"/>
        <v>16207.342117347838</v>
      </c>
      <c r="AL19" s="4">
        <f t="shared" si="4"/>
        <v>5078.2276625967361</v>
      </c>
      <c r="AM19" s="4">
        <f t="shared" si="4"/>
        <v>7320.004372078999</v>
      </c>
      <c r="AN19" s="4">
        <f t="shared" si="4"/>
        <v>0</v>
      </c>
      <c r="AO19" s="4" t="str">
        <f t="shared" si="4"/>
        <v>N.A.</v>
      </c>
      <c r="AP19" s="4">
        <f t="shared" si="4"/>
        <v>6714.2636832311682</v>
      </c>
      <c r="AQ19" s="4">
        <f t="shared" si="4"/>
        <v>9590.1867650597687</v>
      </c>
      <c r="AR19" s="4"/>
    </row>
    <row r="20" spans="1:44" ht="15.75" thickBot="1" x14ac:dyDescent="0.3">
      <c r="A20" s="8" t="s">
        <v>0</v>
      </c>
      <c r="B20" s="39">
        <f>B19+C19</f>
        <v>6067727255.0000095</v>
      </c>
      <c r="C20" s="40"/>
      <c r="D20" s="39">
        <f>D19+E19</f>
        <v>449728943.00000006</v>
      </c>
      <c r="E20" s="40"/>
      <c r="F20" s="39">
        <f>F19+G19</f>
        <v>796900357.99999988</v>
      </c>
      <c r="G20" s="40"/>
      <c r="H20" s="39">
        <f>H19+I19</f>
        <v>799893915.00000012</v>
      </c>
      <c r="I20" s="40"/>
      <c r="J20" s="39">
        <f>J19+K19</f>
        <v>0</v>
      </c>
      <c r="K20" s="40"/>
      <c r="L20" s="5"/>
      <c r="M20" s="2"/>
      <c r="N20" s="1">
        <f>B20+D20+F20+H20+J20</f>
        <v>8114250471.0000095</v>
      </c>
      <c r="P20" s="8" t="s">
        <v>0</v>
      </c>
      <c r="Q20" s="39">
        <f>Q19+R19</f>
        <v>705971</v>
      </c>
      <c r="R20" s="40"/>
      <c r="S20" s="39">
        <f>S19+T19</f>
        <v>46833</v>
      </c>
      <c r="T20" s="40"/>
      <c r="U20" s="39">
        <f>U19+V19</f>
        <v>56443</v>
      </c>
      <c r="V20" s="40"/>
      <c r="W20" s="39">
        <f>W19+X19</f>
        <v>148730</v>
      </c>
      <c r="X20" s="40"/>
      <c r="Y20" s="39">
        <f>Y19+Z19</f>
        <v>17372</v>
      </c>
      <c r="Z20" s="40"/>
      <c r="AA20" s="5"/>
      <c r="AB20" s="2"/>
      <c r="AC20" s="1">
        <f>Q20+S20+U20+W20+Y20</f>
        <v>975349</v>
      </c>
      <c r="AE20" s="8" t="s">
        <v>0</v>
      </c>
      <c r="AF20" s="41">
        <f>IFERROR(B20/Q20,"N.A.")</f>
        <v>8594.8675724640379</v>
      </c>
      <c r="AG20" s="42"/>
      <c r="AH20" s="41">
        <f>IFERROR(D20/S20,"N.A.")</f>
        <v>9602.8215788012731</v>
      </c>
      <c r="AI20" s="42"/>
      <c r="AJ20" s="41">
        <f>IFERROR(F20/U20,"N.A.")</f>
        <v>14118.674733802241</v>
      </c>
      <c r="AK20" s="42"/>
      <c r="AL20" s="41">
        <f>IFERROR(H20/W20,"N.A.")</f>
        <v>5378.1611981442893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8319.3302817760723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421621480.00000024</v>
      </c>
      <c r="C27" s="4"/>
      <c r="D27" s="4">
        <v>127934915.00000003</v>
      </c>
      <c r="E27" s="4"/>
      <c r="F27" s="4">
        <v>279414240.00000018</v>
      </c>
      <c r="G27" s="4"/>
      <c r="H27" s="4">
        <v>381159098.99999994</v>
      </c>
      <c r="I27" s="4"/>
      <c r="J27" s="4">
        <v>0</v>
      </c>
      <c r="K27" s="4"/>
      <c r="L27" s="3">
        <f t="shared" ref="L27:M31" si="5">B27+D27+F27+H27+J27</f>
        <v>1210129734.0000005</v>
      </c>
      <c r="M27" s="3">
        <f t="shared" si="5"/>
        <v>0</v>
      </c>
      <c r="N27" s="4">
        <f>L27+M27</f>
        <v>1210129734.0000005</v>
      </c>
      <c r="P27" s="6" t="s">
        <v>12</v>
      </c>
      <c r="Q27" s="4">
        <v>44266</v>
      </c>
      <c r="R27" s="4">
        <v>0</v>
      </c>
      <c r="S27" s="4">
        <v>13891</v>
      </c>
      <c r="T27" s="4">
        <v>0</v>
      </c>
      <c r="U27" s="4">
        <v>23539</v>
      </c>
      <c r="V27" s="4">
        <v>0</v>
      </c>
      <c r="W27" s="4">
        <v>53161</v>
      </c>
      <c r="X27" s="4">
        <v>0</v>
      </c>
      <c r="Y27" s="4">
        <v>1750</v>
      </c>
      <c r="Z27" s="4">
        <v>0</v>
      </c>
      <c r="AA27" s="3">
        <f t="shared" ref="AA27:AB31" si="6">Q27+S27+U27+W27+Y27</f>
        <v>136607</v>
      </c>
      <c r="AB27" s="3">
        <f t="shared" si="6"/>
        <v>0</v>
      </c>
      <c r="AC27" s="4">
        <f>AA27+AB27</f>
        <v>136607</v>
      </c>
      <c r="AE27" s="6" t="s">
        <v>12</v>
      </c>
      <c r="AF27" s="4">
        <f t="shared" ref="AF27:AR30" si="7">IFERROR(B27/Q27, "N.A.")</f>
        <v>9524.7250711607157</v>
      </c>
      <c r="AG27" s="4" t="str">
        <f t="shared" si="7"/>
        <v>N.A.</v>
      </c>
      <c r="AH27" s="4">
        <f t="shared" si="7"/>
        <v>9209.9139730760944</v>
      </c>
      <c r="AI27" s="4" t="str">
        <f t="shared" si="7"/>
        <v>N.A.</v>
      </c>
      <c r="AJ27" s="4">
        <f t="shared" si="7"/>
        <v>11870.26806576321</v>
      </c>
      <c r="AK27" s="4" t="str">
        <f t="shared" si="7"/>
        <v>N.A.</v>
      </c>
      <c r="AL27" s="4">
        <f t="shared" si="7"/>
        <v>7169.9008483662828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8858.4752904316792</v>
      </c>
      <c r="AQ27" s="4" t="str">
        <f t="shared" si="7"/>
        <v>N.A.</v>
      </c>
      <c r="AR27" s="4">
        <f t="shared" si="7"/>
        <v>8858.4752904316792</v>
      </c>
    </row>
    <row r="28" spans="1:44" ht="15.75" customHeight="1" thickBot="1" x14ac:dyDescent="0.3">
      <c r="A28" s="6" t="s">
        <v>13</v>
      </c>
      <c r="B28" s="4">
        <v>25312160</v>
      </c>
      <c r="C28" s="4">
        <v>470850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25312160</v>
      </c>
      <c r="M28" s="3">
        <f t="shared" si="5"/>
        <v>470850</v>
      </c>
      <c r="N28" s="4">
        <f>L28+M28</f>
        <v>25783010</v>
      </c>
      <c r="P28" s="6" t="s">
        <v>13</v>
      </c>
      <c r="Q28" s="4">
        <v>4038</v>
      </c>
      <c r="R28" s="4">
        <v>349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4038</v>
      </c>
      <c r="AB28" s="3">
        <f t="shared" si="6"/>
        <v>349</v>
      </c>
      <c r="AC28" s="4">
        <f>AA28+AB28</f>
        <v>4387</v>
      </c>
      <c r="AE28" s="6" t="s">
        <v>13</v>
      </c>
      <c r="AF28" s="4">
        <f t="shared" si="7"/>
        <v>6268.489351163943</v>
      </c>
      <c r="AG28" s="4">
        <f t="shared" si="7"/>
        <v>1349.1404011461318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6268.489351163943</v>
      </c>
      <c r="AQ28" s="4">
        <f t="shared" si="7"/>
        <v>1349.1404011461318</v>
      </c>
      <c r="AR28" s="4">
        <f t="shared" si="7"/>
        <v>5877.1392751310686</v>
      </c>
    </row>
    <row r="29" spans="1:44" ht="15.75" customHeight="1" thickBot="1" x14ac:dyDescent="0.3">
      <c r="A29" s="6" t="s">
        <v>14</v>
      </c>
      <c r="B29" s="4">
        <v>474909024.99999964</v>
      </c>
      <c r="C29" s="4">
        <v>3014447828</v>
      </c>
      <c r="D29" s="4">
        <v>185839950</v>
      </c>
      <c r="E29" s="4">
        <v>33812099.999999993</v>
      </c>
      <c r="F29" s="4"/>
      <c r="G29" s="4">
        <v>335729230.00000006</v>
      </c>
      <c r="H29" s="4"/>
      <c r="I29" s="4">
        <v>89656795</v>
      </c>
      <c r="J29" s="4">
        <v>0</v>
      </c>
      <c r="K29" s="4"/>
      <c r="L29" s="3">
        <f t="shared" si="5"/>
        <v>660748974.99999964</v>
      </c>
      <c r="M29" s="3">
        <f t="shared" si="5"/>
        <v>3473645953</v>
      </c>
      <c r="N29" s="4">
        <f>L29+M29</f>
        <v>4134394927.9999995</v>
      </c>
      <c r="P29" s="6" t="s">
        <v>14</v>
      </c>
      <c r="Q29" s="4">
        <v>60410</v>
      </c>
      <c r="R29" s="4">
        <v>296824</v>
      </c>
      <c r="S29" s="4">
        <v>16536</v>
      </c>
      <c r="T29" s="4">
        <v>3372</v>
      </c>
      <c r="U29" s="4">
        <v>0</v>
      </c>
      <c r="V29" s="4">
        <v>19579</v>
      </c>
      <c r="W29" s="4">
        <v>0</v>
      </c>
      <c r="X29" s="4">
        <v>13383</v>
      </c>
      <c r="Y29" s="4">
        <v>1332</v>
      </c>
      <c r="Z29" s="4">
        <v>0</v>
      </c>
      <c r="AA29" s="3">
        <f t="shared" si="6"/>
        <v>78278</v>
      </c>
      <c r="AB29" s="3">
        <f t="shared" si="6"/>
        <v>333158</v>
      </c>
      <c r="AC29" s="4">
        <f>AA29+AB29</f>
        <v>411436</v>
      </c>
      <c r="AE29" s="6" t="s">
        <v>14</v>
      </c>
      <c r="AF29" s="4">
        <f t="shared" si="7"/>
        <v>7861.4306406224077</v>
      </c>
      <c r="AG29" s="4">
        <f t="shared" si="7"/>
        <v>10155.674163814247</v>
      </c>
      <c r="AH29" s="4">
        <f t="shared" si="7"/>
        <v>11238.506894049347</v>
      </c>
      <c r="AI29" s="4">
        <f t="shared" si="7"/>
        <v>10027.313167259785</v>
      </c>
      <c r="AJ29" s="4" t="str">
        <f t="shared" si="7"/>
        <v>N.A.</v>
      </c>
      <c r="AK29" s="4">
        <f t="shared" si="7"/>
        <v>17147.414576842537</v>
      </c>
      <c r="AL29" s="4" t="str">
        <f t="shared" si="7"/>
        <v>N.A.</v>
      </c>
      <c r="AM29" s="4">
        <f t="shared" si="7"/>
        <v>6699.3047149368604</v>
      </c>
      <c r="AN29" s="4">
        <f t="shared" si="7"/>
        <v>0</v>
      </c>
      <c r="AO29" s="4" t="str">
        <f t="shared" si="7"/>
        <v>N.A.</v>
      </c>
      <c r="AP29" s="4">
        <f t="shared" si="7"/>
        <v>8441.0559160939174</v>
      </c>
      <c r="AQ29" s="4">
        <f t="shared" si="7"/>
        <v>10426.422157054611</v>
      </c>
      <c r="AR29" s="4">
        <f t="shared" si="7"/>
        <v>10048.695126337996</v>
      </c>
    </row>
    <row r="30" spans="1:44" ht="15.75" customHeight="1" thickBot="1" x14ac:dyDescent="0.3">
      <c r="A30" s="6" t="s">
        <v>15</v>
      </c>
      <c r="B30" s="4">
        <v>41726033.000000015</v>
      </c>
      <c r="C30" s="4">
        <v>7074400.0000000009</v>
      </c>
      <c r="D30" s="4">
        <v>13937549.999999998</v>
      </c>
      <c r="E30" s="4"/>
      <c r="F30" s="4"/>
      <c r="G30" s="4">
        <v>35070282.999999993</v>
      </c>
      <c r="H30" s="4">
        <v>18513920.999999993</v>
      </c>
      <c r="I30" s="4"/>
      <c r="J30" s="4">
        <v>0</v>
      </c>
      <c r="K30" s="4"/>
      <c r="L30" s="3">
        <f t="shared" si="5"/>
        <v>74177504</v>
      </c>
      <c r="M30" s="3">
        <f t="shared" si="5"/>
        <v>42144682.999999993</v>
      </c>
      <c r="N30" s="4">
        <f>L30+M30</f>
        <v>116322187</v>
      </c>
      <c r="P30" s="6" t="s">
        <v>15</v>
      </c>
      <c r="Q30" s="4">
        <v>9632</v>
      </c>
      <c r="R30" s="4">
        <v>997</v>
      </c>
      <c r="S30" s="4">
        <v>2946</v>
      </c>
      <c r="T30" s="4">
        <v>0</v>
      </c>
      <c r="U30" s="4">
        <v>0</v>
      </c>
      <c r="V30" s="4">
        <v>2328</v>
      </c>
      <c r="W30" s="4">
        <v>15298</v>
      </c>
      <c r="X30" s="4">
        <v>0</v>
      </c>
      <c r="Y30" s="4">
        <v>2442</v>
      </c>
      <c r="Z30" s="4">
        <v>0</v>
      </c>
      <c r="AA30" s="3">
        <f t="shared" si="6"/>
        <v>30318</v>
      </c>
      <c r="AB30" s="3">
        <f t="shared" si="6"/>
        <v>3325</v>
      </c>
      <c r="AC30" s="4">
        <f>AA30+AB30</f>
        <v>33643</v>
      </c>
      <c r="AE30" s="6" t="s">
        <v>15</v>
      </c>
      <c r="AF30" s="4">
        <f t="shared" si="7"/>
        <v>4332.0216985049847</v>
      </c>
      <c r="AG30" s="4">
        <f t="shared" si="7"/>
        <v>7095.687061183552</v>
      </c>
      <c r="AH30" s="4">
        <f t="shared" si="7"/>
        <v>4731.0081466395104</v>
      </c>
      <c r="AI30" s="4" t="str">
        <f t="shared" si="7"/>
        <v>N.A.</v>
      </c>
      <c r="AJ30" s="4" t="str">
        <f t="shared" si="7"/>
        <v>N.A.</v>
      </c>
      <c r="AK30" s="4">
        <f t="shared" si="7"/>
        <v>15064.554553264601</v>
      </c>
      <c r="AL30" s="4">
        <f t="shared" si="7"/>
        <v>1210.2183945613801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2446.6489874002241</v>
      </c>
      <c r="AQ30" s="4">
        <f t="shared" si="7"/>
        <v>12675.092631578946</v>
      </c>
      <c r="AR30" s="4">
        <f t="shared" si="7"/>
        <v>3457.5450167939839</v>
      </c>
    </row>
    <row r="31" spans="1:44" ht="15.75" customHeight="1" thickBot="1" x14ac:dyDescent="0.3">
      <c r="A31" s="7" t="s">
        <v>16</v>
      </c>
      <c r="B31" s="4">
        <v>963568697.99999988</v>
      </c>
      <c r="C31" s="4">
        <v>3021993077.9999967</v>
      </c>
      <c r="D31" s="4">
        <v>327712414.99999988</v>
      </c>
      <c r="E31" s="4">
        <v>33812099.999999993</v>
      </c>
      <c r="F31" s="4">
        <v>279414240.00000018</v>
      </c>
      <c r="G31" s="4">
        <v>370799513</v>
      </c>
      <c r="H31" s="4">
        <v>399673020</v>
      </c>
      <c r="I31" s="4">
        <v>89656795</v>
      </c>
      <c r="J31" s="4">
        <v>0</v>
      </c>
      <c r="K31" s="4"/>
      <c r="L31" s="3">
        <f t="shared" si="5"/>
        <v>1970368373</v>
      </c>
      <c r="M31" s="3">
        <f t="shared" si="5"/>
        <v>3516261485.9999967</v>
      </c>
      <c r="N31" s="4"/>
      <c r="P31" s="7" t="s">
        <v>16</v>
      </c>
      <c r="Q31" s="4">
        <v>118346</v>
      </c>
      <c r="R31" s="4">
        <v>298170</v>
      </c>
      <c r="S31" s="4">
        <v>33373</v>
      </c>
      <c r="T31" s="4">
        <v>3372</v>
      </c>
      <c r="U31" s="4">
        <v>23539</v>
      </c>
      <c r="V31" s="4">
        <v>21907</v>
      </c>
      <c r="W31" s="4">
        <v>68459</v>
      </c>
      <c r="X31" s="4">
        <v>13383</v>
      </c>
      <c r="Y31" s="4">
        <v>5524</v>
      </c>
      <c r="Z31" s="4">
        <v>0</v>
      </c>
      <c r="AA31" s="3">
        <f t="shared" si="6"/>
        <v>249241</v>
      </c>
      <c r="AB31" s="3">
        <f t="shared" si="6"/>
        <v>336832</v>
      </c>
      <c r="AC31" s="4"/>
      <c r="AE31" s="7" t="s">
        <v>16</v>
      </c>
      <c r="AF31" s="4">
        <f t="shared" ref="AF31:AQ31" si="8">IFERROR(B31/Q31, "N.A.")</f>
        <v>8141.9625335879527</v>
      </c>
      <c r="AG31" s="4">
        <f t="shared" si="8"/>
        <v>10135.134580943746</v>
      </c>
      <c r="AH31" s="4">
        <f t="shared" si="8"/>
        <v>9819.6870224432896</v>
      </c>
      <c r="AI31" s="4">
        <f t="shared" si="8"/>
        <v>10027.313167259785</v>
      </c>
      <c r="AJ31" s="4">
        <f t="shared" si="8"/>
        <v>11870.26806576321</v>
      </c>
      <c r="AK31" s="4">
        <f t="shared" si="8"/>
        <v>16926.074451088694</v>
      </c>
      <c r="AL31" s="4">
        <f t="shared" si="8"/>
        <v>5838.1369871017687</v>
      </c>
      <c r="AM31" s="4">
        <f t="shared" si="8"/>
        <v>6699.3047149368604</v>
      </c>
      <c r="AN31" s="4">
        <f t="shared" si="8"/>
        <v>0</v>
      </c>
      <c r="AO31" s="4" t="str">
        <f t="shared" si="8"/>
        <v>N.A.</v>
      </c>
      <c r="AP31" s="4">
        <f t="shared" si="8"/>
        <v>7905.4745126203152</v>
      </c>
      <c r="AQ31" s="4">
        <f t="shared" si="8"/>
        <v>10439.21446299638</v>
      </c>
      <c r="AR31" s="4"/>
    </row>
    <row r="32" spans="1:44" ht="15.75" thickBot="1" x14ac:dyDescent="0.3">
      <c r="A32" s="8" t="s">
        <v>0</v>
      </c>
      <c r="B32" s="39">
        <f>B31+C31</f>
        <v>3985561775.9999967</v>
      </c>
      <c r="C32" s="40"/>
      <c r="D32" s="39">
        <f>D31+E31</f>
        <v>361524514.99999988</v>
      </c>
      <c r="E32" s="40"/>
      <c r="F32" s="39">
        <f>F31+G31</f>
        <v>650213753.00000024</v>
      </c>
      <c r="G32" s="40"/>
      <c r="H32" s="39">
        <f>H31+I31</f>
        <v>489329815</v>
      </c>
      <c r="I32" s="40"/>
      <c r="J32" s="39">
        <f>J31+K31</f>
        <v>0</v>
      </c>
      <c r="K32" s="40"/>
      <c r="L32" s="5"/>
      <c r="M32" s="2"/>
      <c r="N32" s="1">
        <f>B32+D32+F32+H32+J32</f>
        <v>5486629858.9999962</v>
      </c>
      <c r="P32" s="8" t="s">
        <v>0</v>
      </c>
      <c r="Q32" s="39">
        <f>Q31+R31</f>
        <v>416516</v>
      </c>
      <c r="R32" s="40"/>
      <c r="S32" s="39">
        <f>S31+T31</f>
        <v>36745</v>
      </c>
      <c r="T32" s="40"/>
      <c r="U32" s="39">
        <f>U31+V31</f>
        <v>45446</v>
      </c>
      <c r="V32" s="40"/>
      <c r="W32" s="39">
        <f>W31+X31</f>
        <v>81842</v>
      </c>
      <c r="X32" s="40"/>
      <c r="Y32" s="39">
        <f>Y31+Z31</f>
        <v>5524</v>
      </c>
      <c r="Z32" s="40"/>
      <c r="AA32" s="5"/>
      <c r="AB32" s="2"/>
      <c r="AC32" s="1">
        <f>Q32+S32+U32+W32+Y32</f>
        <v>586073</v>
      </c>
      <c r="AE32" s="8" t="s">
        <v>0</v>
      </c>
      <c r="AF32" s="41">
        <f>IFERROR(B32/Q32,"N.A.")</f>
        <v>9568.8083434970013</v>
      </c>
      <c r="AG32" s="42"/>
      <c r="AH32" s="41">
        <f>IFERROR(D32/S32,"N.A.")</f>
        <v>9838.7403728398385</v>
      </c>
      <c r="AI32" s="42"/>
      <c r="AJ32" s="41">
        <f>IFERROR(F32/U32,"N.A.")</f>
        <v>14307.39235576289</v>
      </c>
      <c r="AK32" s="42"/>
      <c r="AL32" s="41">
        <f>IFERROR(H32/W32,"N.A.")</f>
        <v>5978.9571980156888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9361.6833722078918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112084492</v>
      </c>
      <c r="C39" s="4"/>
      <c r="D39" s="4">
        <v>16234822.000000002</v>
      </c>
      <c r="E39" s="4"/>
      <c r="F39" s="4">
        <v>58672470.000000007</v>
      </c>
      <c r="G39" s="4"/>
      <c r="H39" s="4">
        <v>253853537.99999994</v>
      </c>
      <c r="I39" s="4"/>
      <c r="J39" s="4">
        <v>0</v>
      </c>
      <c r="K39" s="4"/>
      <c r="L39" s="3">
        <f t="shared" ref="L39:M43" si="9">B39+D39+F39+H39+J39</f>
        <v>440845321.99999994</v>
      </c>
      <c r="M39" s="3">
        <f t="shared" si="9"/>
        <v>0</v>
      </c>
      <c r="N39" s="4">
        <f>L39+M39</f>
        <v>440845321.99999994</v>
      </c>
      <c r="P39" s="6" t="s">
        <v>12</v>
      </c>
      <c r="Q39" s="4">
        <v>16779</v>
      </c>
      <c r="R39" s="4">
        <v>0</v>
      </c>
      <c r="S39" s="4">
        <v>1979</v>
      </c>
      <c r="T39" s="4">
        <v>0</v>
      </c>
      <c r="U39" s="4">
        <v>4595</v>
      </c>
      <c r="V39" s="4">
        <v>0</v>
      </c>
      <c r="W39" s="4">
        <v>59060</v>
      </c>
      <c r="X39" s="4">
        <v>0</v>
      </c>
      <c r="Y39" s="4">
        <v>4499</v>
      </c>
      <c r="Z39" s="4">
        <v>0</v>
      </c>
      <c r="AA39" s="3">
        <f t="shared" ref="AA39:AB43" si="10">Q39+S39+U39+W39+Y39</f>
        <v>86912</v>
      </c>
      <c r="AB39" s="3">
        <f t="shared" si="10"/>
        <v>0</v>
      </c>
      <c r="AC39" s="4">
        <f>AA39+AB39</f>
        <v>86912</v>
      </c>
      <c r="AE39" s="6" t="s">
        <v>12</v>
      </c>
      <c r="AF39" s="4">
        <f t="shared" ref="AF39:AR42" si="11">IFERROR(B39/Q39, "N.A.")</f>
        <v>6680.046009893319</v>
      </c>
      <c r="AG39" s="4" t="str">
        <f t="shared" si="11"/>
        <v>N.A.</v>
      </c>
      <c r="AH39" s="4">
        <f t="shared" si="11"/>
        <v>8203.5482566953015</v>
      </c>
      <c r="AI39" s="4" t="str">
        <f t="shared" si="11"/>
        <v>N.A.</v>
      </c>
      <c r="AJ39" s="4">
        <f t="shared" si="11"/>
        <v>12768.763873775844</v>
      </c>
      <c r="AK39" s="4" t="str">
        <f t="shared" si="11"/>
        <v>N.A.</v>
      </c>
      <c r="AL39" s="4">
        <f t="shared" si="11"/>
        <v>4298.2312563494743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5072.318229933725</v>
      </c>
      <c r="AQ39" s="4" t="str">
        <f t="shared" si="11"/>
        <v>N.A.</v>
      </c>
      <c r="AR39" s="4">
        <f t="shared" si="11"/>
        <v>5072.318229933725</v>
      </c>
    </row>
    <row r="40" spans="1:44" ht="15.75" customHeight="1" thickBot="1" x14ac:dyDescent="0.3">
      <c r="A40" s="6" t="s">
        <v>13</v>
      </c>
      <c r="B40" s="4">
        <v>134483133</v>
      </c>
      <c r="C40" s="4">
        <v>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134483133</v>
      </c>
      <c r="M40" s="3">
        <f t="shared" si="9"/>
        <v>0</v>
      </c>
      <c r="N40" s="4">
        <f>L40+M40</f>
        <v>134483133</v>
      </c>
      <c r="P40" s="6" t="s">
        <v>13</v>
      </c>
      <c r="Q40" s="4">
        <v>26813</v>
      </c>
      <c r="R40" s="4">
        <v>216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26813</v>
      </c>
      <c r="AB40" s="3">
        <f t="shared" si="10"/>
        <v>216</v>
      </c>
      <c r="AC40" s="4">
        <f>AA40+AB40</f>
        <v>27029</v>
      </c>
      <c r="AE40" s="6" t="s">
        <v>13</v>
      </c>
      <c r="AF40" s="4">
        <f t="shared" si="11"/>
        <v>5015.5944131577962</v>
      </c>
      <c r="AG40" s="4">
        <f t="shared" si="11"/>
        <v>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5015.5944131577962</v>
      </c>
      <c r="AQ40" s="4">
        <f t="shared" si="11"/>
        <v>0</v>
      </c>
      <c r="AR40" s="4">
        <f t="shared" si="11"/>
        <v>4975.5127085722743</v>
      </c>
    </row>
    <row r="41" spans="1:44" ht="15.75" customHeight="1" thickBot="1" x14ac:dyDescent="0.3">
      <c r="A41" s="6" t="s">
        <v>14</v>
      </c>
      <c r="B41" s="4">
        <v>302326802.00000012</v>
      </c>
      <c r="C41" s="4">
        <v>1531495751.9999979</v>
      </c>
      <c r="D41" s="4">
        <v>43179576</v>
      </c>
      <c r="E41" s="4">
        <v>28614050</v>
      </c>
      <c r="F41" s="4"/>
      <c r="G41" s="4">
        <v>86888760</v>
      </c>
      <c r="H41" s="4"/>
      <c r="I41" s="4">
        <v>56003972.000000007</v>
      </c>
      <c r="J41" s="4">
        <v>0</v>
      </c>
      <c r="K41" s="4"/>
      <c r="L41" s="3">
        <f t="shared" si="9"/>
        <v>345506378.00000012</v>
      </c>
      <c r="M41" s="3">
        <f t="shared" si="9"/>
        <v>1703002533.9999979</v>
      </c>
      <c r="N41" s="4">
        <f>L41+M41</f>
        <v>2048508911.9999981</v>
      </c>
      <c r="P41" s="6" t="s">
        <v>14</v>
      </c>
      <c r="Q41" s="4">
        <v>52315</v>
      </c>
      <c r="R41" s="4">
        <v>192781</v>
      </c>
      <c r="S41" s="4">
        <v>6089</v>
      </c>
      <c r="T41" s="4">
        <v>1600</v>
      </c>
      <c r="U41" s="4">
        <v>0</v>
      </c>
      <c r="V41" s="4">
        <v>6057</v>
      </c>
      <c r="W41" s="4">
        <v>0</v>
      </c>
      <c r="X41" s="4">
        <v>6516</v>
      </c>
      <c r="Y41" s="4">
        <v>6556</v>
      </c>
      <c r="Z41" s="4">
        <v>0</v>
      </c>
      <c r="AA41" s="3">
        <f t="shared" si="10"/>
        <v>64960</v>
      </c>
      <c r="AB41" s="3">
        <f t="shared" si="10"/>
        <v>206954</v>
      </c>
      <c r="AC41" s="4">
        <f>AA41+AB41</f>
        <v>271914</v>
      </c>
      <c r="AE41" s="6" t="s">
        <v>14</v>
      </c>
      <c r="AF41" s="4">
        <f t="shared" si="11"/>
        <v>5778.96974099207</v>
      </c>
      <c r="AG41" s="4">
        <f t="shared" si="11"/>
        <v>7944.2255823965943</v>
      </c>
      <c r="AH41" s="4">
        <f t="shared" si="11"/>
        <v>7091.4067991460006</v>
      </c>
      <c r="AI41" s="4">
        <f t="shared" si="11"/>
        <v>17883.78125</v>
      </c>
      <c r="AJ41" s="4" t="str">
        <f t="shared" si="11"/>
        <v>N.A.</v>
      </c>
      <c r="AK41" s="4">
        <f t="shared" si="11"/>
        <v>14345.180782565627</v>
      </c>
      <c r="AL41" s="4" t="str">
        <f t="shared" si="11"/>
        <v>N.A.</v>
      </c>
      <c r="AM41" s="4">
        <f t="shared" si="11"/>
        <v>8594.8391651319835</v>
      </c>
      <c r="AN41" s="4">
        <f t="shared" si="11"/>
        <v>0</v>
      </c>
      <c r="AO41" s="4" t="str">
        <f t="shared" si="11"/>
        <v>N.A.</v>
      </c>
      <c r="AP41" s="4">
        <f t="shared" si="11"/>
        <v>5318.7558189655192</v>
      </c>
      <c r="AQ41" s="4">
        <f t="shared" si="11"/>
        <v>8228.8940247591145</v>
      </c>
      <c r="AR41" s="4">
        <f t="shared" si="11"/>
        <v>7533.6647322315075</v>
      </c>
    </row>
    <row r="42" spans="1:44" ht="15.75" customHeight="1" thickBot="1" x14ac:dyDescent="0.3">
      <c r="A42" s="6" t="s">
        <v>15</v>
      </c>
      <c r="B42" s="4">
        <v>1775300</v>
      </c>
      <c r="C42" s="4"/>
      <c r="D42" s="4">
        <v>175980</v>
      </c>
      <c r="E42" s="4"/>
      <c r="F42" s="4"/>
      <c r="G42" s="4">
        <v>1125374.9999999998</v>
      </c>
      <c r="H42" s="4">
        <v>706590.00000000012</v>
      </c>
      <c r="I42" s="4"/>
      <c r="J42" s="4">
        <v>0</v>
      </c>
      <c r="K42" s="4"/>
      <c r="L42" s="3">
        <f t="shared" si="9"/>
        <v>2657870</v>
      </c>
      <c r="M42" s="3">
        <f t="shared" si="9"/>
        <v>1125374.9999999998</v>
      </c>
      <c r="N42" s="4">
        <f>L42+M42</f>
        <v>3783245</v>
      </c>
      <c r="P42" s="6" t="s">
        <v>15</v>
      </c>
      <c r="Q42" s="4">
        <v>551</v>
      </c>
      <c r="R42" s="4">
        <v>0</v>
      </c>
      <c r="S42" s="4">
        <v>420</v>
      </c>
      <c r="T42" s="4">
        <v>0</v>
      </c>
      <c r="U42" s="4">
        <v>0</v>
      </c>
      <c r="V42" s="4">
        <v>345</v>
      </c>
      <c r="W42" s="4">
        <v>1312</v>
      </c>
      <c r="X42" s="4">
        <v>0</v>
      </c>
      <c r="Y42" s="4">
        <v>793</v>
      </c>
      <c r="Z42" s="4">
        <v>0</v>
      </c>
      <c r="AA42" s="3">
        <f t="shared" si="10"/>
        <v>3076</v>
      </c>
      <c r="AB42" s="3">
        <f t="shared" si="10"/>
        <v>345</v>
      </c>
      <c r="AC42" s="4">
        <f>AA42+AB42</f>
        <v>3421</v>
      </c>
      <c r="AE42" s="6" t="s">
        <v>15</v>
      </c>
      <c r="AF42" s="4">
        <f t="shared" si="11"/>
        <v>3221.9600725952814</v>
      </c>
      <c r="AG42" s="4" t="str">
        <f t="shared" si="11"/>
        <v>N.A.</v>
      </c>
      <c r="AH42" s="4">
        <f t="shared" si="11"/>
        <v>419</v>
      </c>
      <c r="AI42" s="4" t="str">
        <f t="shared" si="11"/>
        <v>N.A.</v>
      </c>
      <c r="AJ42" s="4" t="str">
        <f t="shared" si="11"/>
        <v>N.A.</v>
      </c>
      <c r="AK42" s="4">
        <f t="shared" si="11"/>
        <v>3261.9565217391296</v>
      </c>
      <c r="AL42" s="4">
        <f t="shared" si="11"/>
        <v>538.55945121951231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864.06697009102731</v>
      </c>
      <c r="AQ42" s="4">
        <f t="shared" si="11"/>
        <v>3261.9565217391296</v>
      </c>
      <c r="AR42" s="4">
        <f t="shared" si="11"/>
        <v>1105.8886290558316</v>
      </c>
    </row>
    <row r="43" spans="1:44" ht="15.75" customHeight="1" thickBot="1" x14ac:dyDescent="0.3">
      <c r="A43" s="7" t="s">
        <v>16</v>
      </c>
      <c r="B43" s="4">
        <v>550669726.99999952</v>
      </c>
      <c r="C43" s="4">
        <v>1531495751.9999974</v>
      </c>
      <c r="D43" s="4">
        <v>59590377.999999985</v>
      </c>
      <c r="E43" s="4">
        <v>28614050</v>
      </c>
      <c r="F43" s="4">
        <v>58672470.000000007</v>
      </c>
      <c r="G43" s="4">
        <v>88014134.999999985</v>
      </c>
      <c r="H43" s="4">
        <v>254560128.00000018</v>
      </c>
      <c r="I43" s="4">
        <v>56003972.000000007</v>
      </c>
      <c r="J43" s="4">
        <v>0</v>
      </c>
      <c r="K43" s="4"/>
      <c r="L43" s="3">
        <f t="shared" si="9"/>
        <v>923492702.99999976</v>
      </c>
      <c r="M43" s="3">
        <f t="shared" si="9"/>
        <v>1704127908.9999974</v>
      </c>
      <c r="N43" s="4"/>
      <c r="P43" s="7" t="s">
        <v>16</v>
      </c>
      <c r="Q43" s="4">
        <v>96458</v>
      </c>
      <c r="R43" s="4">
        <v>192997</v>
      </c>
      <c r="S43" s="4">
        <v>8488</v>
      </c>
      <c r="T43" s="4">
        <v>1600</v>
      </c>
      <c r="U43" s="4">
        <v>4595</v>
      </c>
      <c r="V43" s="4">
        <v>6402</v>
      </c>
      <c r="W43" s="4">
        <v>60372</v>
      </c>
      <c r="X43" s="4">
        <v>6516</v>
      </c>
      <c r="Y43" s="4">
        <v>11848</v>
      </c>
      <c r="Z43" s="4">
        <v>0</v>
      </c>
      <c r="AA43" s="3">
        <f t="shared" si="10"/>
        <v>181761</v>
      </c>
      <c r="AB43" s="3">
        <f t="shared" si="10"/>
        <v>207515</v>
      </c>
      <c r="AC43" s="4"/>
      <c r="AE43" s="7" t="s">
        <v>16</v>
      </c>
      <c r="AF43" s="4">
        <f t="shared" ref="AF43:AQ43" si="12">IFERROR(B43/Q43, "N.A.")</f>
        <v>5708.9067469779548</v>
      </c>
      <c r="AG43" s="4">
        <f t="shared" si="12"/>
        <v>7935.3344974274078</v>
      </c>
      <c r="AH43" s="4">
        <f t="shared" si="12"/>
        <v>7020.5440622054648</v>
      </c>
      <c r="AI43" s="4">
        <f t="shared" si="12"/>
        <v>17883.78125</v>
      </c>
      <c r="AJ43" s="4">
        <f t="shared" si="12"/>
        <v>12768.763873775844</v>
      </c>
      <c r="AK43" s="4">
        <f t="shared" si="12"/>
        <v>13747.912371134018</v>
      </c>
      <c r="AL43" s="4">
        <f t="shared" si="12"/>
        <v>4216.5263367123862</v>
      </c>
      <c r="AM43" s="4">
        <f t="shared" si="12"/>
        <v>8594.8391651319835</v>
      </c>
      <c r="AN43" s="4">
        <f t="shared" si="12"/>
        <v>0</v>
      </c>
      <c r="AO43" s="4" t="str">
        <f t="shared" si="12"/>
        <v>N.A.</v>
      </c>
      <c r="AP43" s="4">
        <f t="shared" si="12"/>
        <v>5080.8077805469811</v>
      </c>
      <c r="AQ43" s="4">
        <f t="shared" si="12"/>
        <v>8212.0709780015768</v>
      </c>
      <c r="AR43" s="4"/>
    </row>
    <row r="44" spans="1:44" ht="15.75" thickBot="1" x14ac:dyDescent="0.3">
      <c r="A44" s="8" t="s">
        <v>0</v>
      </c>
      <c r="B44" s="39">
        <f>B43+C43</f>
        <v>2082165478.9999969</v>
      </c>
      <c r="C44" s="40"/>
      <c r="D44" s="39">
        <f>D43+E43</f>
        <v>88204427.999999985</v>
      </c>
      <c r="E44" s="40"/>
      <c r="F44" s="39">
        <f>F43+G43</f>
        <v>146686605</v>
      </c>
      <c r="G44" s="40"/>
      <c r="H44" s="39">
        <f>H43+I43</f>
        <v>310564100.00000018</v>
      </c>
      <c r="I44" s="40"/>
      <c r="J44" s="39">
        <f>J43+K43</f>
        <v>0</v>
      </c>
      <c r="K44" s="40"/>
      <c r="L44" s="5"/>
      <c r="M44" s="2"/>
      <c r="N44" s="1">
        <f>B44+D44+F44+H44+J44</f>
        <v>2627620611.9999967</v>
      </c>
      <c r="P44" s="8" t="s">
        <v>0</v>
      </c>
      <c r="Q44" s="39">
        <f>Q43+R43</f>
        <v>289455</v>
      </c>
      <c r="R44" s="40"/>
      <c r="S44" s="39">
        <f>S43+T43</f>
        <v>10088</v>
      </c>
      <c r="T44" s="40"/>
      <c r="U44" s="39">
        <f>U43+V43</f>
        <v>10997</v>
      </c>
      <c r="V44" s="40"/>
      <c r="W44" s="39">
        <f>W43+X43</f>
        <v>66888</v>
      </c>
      <c r="X44" s="40"/>
      <c r="Y44" s="39">
        <f>Y43+Z43</f>
        <v>11848</v>
      </c>
      <c r="Z44" s="40"/>
      <c r="AA44" s="5"/>
      <c r="AB44" s="2"/>
      <c r="AC44" s="1">
        <f>Q44+S44+U44+W44+Y44</f>
        <v>389276</v>
      </c>
      <c r="AE44" s="8" t="s">
        <v>0</v>
      </c>
      <c r="AF44" s="41">
        <f>IFERROR(B44/Q44,"N.A.")</f>
        <v>7193.3995923373132</v>
      </c>
      <c r="AG44" s="42"/>
      <c r="AH44" s="41">
        <f>IFERROR(D44/S44,"N.A.")</f>
        <v>8743.4999999999982</v>
      </c>
      <c r="AI44" s="42"/>
      <c r="AJ44" s="41">
        <f>IFERROR(F44/U44,"N.A.")</f>
        <v>13338.783759207057</v>
      </c>
      <c r="AK44" s="42"/>
      <c r="AL44" s="41">
        <f>IFERROR(H44/W44,"N.A.")</f>
        <v>4643.046585336685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6750.0195542494184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45716</v>
      </c>
    </row>
    <row r="9" spans="1:44" ht="15" customHeight="1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9809590</v>
      </c>
      <c r="C15" s="4"/>
      <c r="D15" s="4">
        <v>1846420</v>
      </c>
      <c r="E15" s="4"/>
      <c r="F15" s="4">
        <v>2793925</v>
      </c>
      <c r="G15" s="4"/>
      <c r="H15" s="4">
        <v>16809814.999999996</v>
      </c>
      <c r="I15" s="4"/>
      <c r="J15" s="4">
        <v>0</v>
      </c>
      <c r="K15" s="4"/>
      <c r="L15" s="3">
        <f t="shared" ref="L15:M18" si="0">B15+D15+F15+H15+J15</f>
        <v>31259749.999999996</v>
      </c>
      <c r="M15" s="3">
        <f t="shared" si="0"/>
        <v>0</v>
      </c>
      <c r="N15" s="4">
        <f>L15+M15</f>
        <v>31259749.999999996</v>
      </c>
      <c r="P15" s="6" t="s">
        <v>12</v>
      </c>
      <c r="Q15" s="4">
        <v>1303</v>
      </c>
      <c r="R15" s="4">
        <v>0</v>
      </c>
      <c r="S15" s="4">
        <v>226</v>
      </c>
      <c r="T15" s="4">
        <v>0</v>
      </c>
      <c r="U15" s="4">
        <v>573</v>
      </c>
      <c r="V15" s="4">
        <v>0</v>
      </c>
      <c r="W15" s="4">
        <v>3038</v>
      </c>
      <c r="X15" s="4">
        <v>0</v>
      </c>
      <c r="Y15" s="4">
        <v>226</v>
      </c>
      <c r="Z15" s="4">
        <v>0</v>
      </c>
      <c r="AA15" s="3">
        <f t="shared" ref="AA15:AB19" si="1">Q15+S15+U15+W15+Y15</f>
        <v>5366</v>
      </c>
      <c r="AB15" s="3">
        <f t="shared" si="1"/>
        <v>0</v>
      </c>
      <c r="AC15" s="4">
        <f>AA15+AB15</f>
        <v>5366</v>
      </c>
      <c r="AE15" s="6" t="s">
        <v>12</v>
      </c>
      <c r="AF15" s="4">
        <f t="shared" ref="AF15:AR18" si="2">IFERROR(B15/Q15, "N.A.")</f>
        <v>7528.4650805832698</v>
      </c>
      <c r="AG15" s="4" t="str">
        <f t="shared" si="2"/>
        <v>N.A.</v>
      </c>
      <c r="AH15" s="4">
        <f t="shared" si="2"/>
        <v>8170</v>
      </c>
      <c r="AI15" s="4" t="str">
        <f t="shared" si="2"/>
        <v>N.A.</v>
      </c>
      <c r="AJ15" s="4">
        <f t="shared" si="2"/>
        <v>4875.959860383944</v>
      </c>
      <c r="AK15" s="4" t="str">
        <f t="shared" si="2"/>
        <v>N.A.</v>
      </c>
      <c r="AL15" s="4">
        <f t="shared" si="2"/>
        <v>5533.1846609611575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5825.5218039508009</v>
      </c>
      <c r="AQ15" s="4" t="str">
        <f t="shared" si="2"/>
        <v>N.A.</v>
      </c>
      <c r="AR15" s="4">
        <f t="shared" si="2"/>
        <v>5825.5218039508009</v>
      </c>
    </row>
    <row r="16" spans="1:44" ht="15.75" customHeight="1" thickBot="1" x14ac:dyDescent="0.3">
      <c r="A16" s="6" t="s">
        <v>13</v>
      </c>
      <c r="B16" s="4">
        <v>1686150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1686150</v>
      </c>
      <c r="M16" s="3">
        <f t="shared" si="0"/>
        <v>0</v>
      </c>
      <c r="N16" s="4">
        <f>L16+M16</f>
        <v>1686150</v>
      </c>
      <c r="P16" s="6" t="s">
        <v>13</v>
      </c>
      <c r="Q16" s="4">
        <v>571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571</v>
      </c>
      <c r="AB16" s="3">
        <f t="shared" si="1"/>
        <v>0</v>
      </c>
      <c r="AC16" s="4">
        <f>AA16+AB16</f>
        <v>571</v>
      </c>
      <c r="AE16" s="6" t="s">
        <v>13</v>
      </c>
      <c r="AF16" s="4">
        <f t="shared" si="2"/>
        <v>2952.9772329246935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2952.9772329246935</v>
      </c>
      <c r="AQ16" s="4" t="str">
        <f t="shared" si="2"/>
        <v>N.A.</v>
      </c>
      <c r="AR16" s="4">
        <f t="shared" si="2"/>
        <v>2952.9772329246935</v>
      </c>
    </row>
    <row r="17" spans="1:44" ht="15.75" customHeight="1" thickBot="1" x14ac:dyDescent="0.3">
      <c r="A17" s="6" t="s">
        <v>14</v>
      </c>
      <c r="B17" s="4">
        <v>17622658.999999996</v>
      </c>
      <c r="C17" s="4">
        <v>47866780.000000007</v>
      </c>
      <c r="D17" s="4">
        <v>4352460</v>
      </c>
      <c r="E17" s="4"/>
      <c r="F17" s="4"/>
      <c r="G17" s="4">
        <v>688860.00000000012</v>
      </c>
      <c r="H17" s="4"/>
      <c r="I17" s="4">
        <v>1820899.9999999998</v>
      </c>
      <c r="J17" s="4">
        <v>0</v>
      </c>
      <c r="K17" s="4"/>
      <c r="L17" s="3">
        <f t="shared" si="0"/>
        <v>21975118.999999996</v>
      </c>
      <c r="M17" s="3">
        <f t="shared" si="0"/>
        <v>50376540.000000007</v>
      </c>
      <c r="N17" s="4">
        <f>L17+M17</f>
        <v>72351659</v>
      </c>
      <c r="P17" s="6" t="s">
        <v>14</v>
      </c>
      <c r="Q17" s="4">
        <v>3019</v>
      </c>
      <c r="R17" s="4">
        <v>5731</v>
      </c>
      <c r="S17" s="4">
        <v>241</v>
      </c>
      <c r="T17" s="4">
        <v>0</v>
      </c>
      <c r="U17" s="4">
        <v>0</v>
      </c>
      <c r="V17" s="4">
        <v>330</v>
      </c>
      <c r="W17" s="4">
        <v>0</v>
      </c>
      <c r="X17" s="4">
        <v>202</v>
      </c>
      <c r="Y17" s="4">
        <v>467</v>
      </c>
      <c r="Z17" s="4">
        <v>0</v>
      </c>
      <c r="AA17" s="3">
        <f t="shared" si="1"/>
        <v>3727</v>
      </c>
      <c r="AB17" s="3">
        <f t="shared" si="1"/>
        <v>6263</v>
      </c>
      <c r="AC17" s="4">
        <f>AA17+AB17</f>
        <v>9990</v>
      </c>
      <c r="AE17" s="6" t="s">
        <v>14</v>
      </c>
      <c r="AF17" s="4">
        <f t="shared" si="2"/>
        <v>5837.2504140443843</v>
      </c>
      <c r="AG17" s="4">
        <f t="shared" si="2"/>
        <v>8352.2561507590308</v>
      </c>
      <c r="AH17" s="4">
        <f t="shared" si="2"/>
        <v>18060</v>
      </c>
      <c r="AI17" s="4" t="str">
        <f t="shared" si="2"/>
        <v>N.A.</v>
      </c>
      <c r="AJ17" s="4" t="str">
        <f t="shared" si="2"/>
        <v>N.A.</v>
      </c>
      <c r="AK17" s="4">
        <f t="shared" si="2"/>
        <v>2087.454545454546</v>
      </c>
      <c r="AL17" s="4" t="str">
        <f t="shared" si="2"/>
        <v>N.A.</v>
      </c>
      <c r="AM17" s="4">
        <f t="shared" si="2"/>
        <v>9014.3564356435636</v>
      </c>
      <c r="AN17" s="4">
        <f t="shared" si="2"/>
        <v>0</v>
      </c>
      <c r="AO17" s="4" t="str">
        <f t="shared" si="2"/>
        <v>N.A.</v>
      </c>
      <c r="AP17" s="4">
        <f t="shared" si="2"/>
        <v>5896.1950630533929</v>
      </c>
      <c r="AQ17" s="4">
        <f t="shared" si="2"/>
        <v>8043.5158869551342</v>
      </c>
      <c r="AR17" s="4">
        <f t="shared" si="2"/>
        <v>7242.4083083083087</v>
      </c>
    </row>
    <row r="18" spans="1:44" ht="15.75" customHeight="1" thickBot="1" x14ac:dyDescent="0.3">
      <c r="A18" s="6" t="s">
        <v>15</v>
      </c>
      <c r="B18" s="4">
        <v>1545930</v>
      </c>
      <c r="C18" s="4"/>
      <c r="D18" s="4">
        <v>291540</v>
      </c>
      <c r="E18" s="4"/>
      <c r="F18" s="4"/>
      <c r="G18" s="4"/>
      <c r="H18" s="4">
        <v>117000.00000000001</v>
      </c>
      <c r="I18" s="4"/>
      <c r="J18" s="4">
        <v>0</v>
      </c>
      <c r="K18" s="4"/>
      <c r="L18" s="3">
        <f t="shared" si="0"/>
        <v>1954470</v>
      </c>
      <c r="M18" s="3">
        <f t="shared" si="0"/>
        <v>0</v>
      </c>
      <c r="N18" s="4">
        <f>L18+M18</f>
        <v>1954470</v>
      </c>
      <c r="P18" s="6" t="s">
        <v>15</v>
      </c>
      <c r="Q18" s="4">
        <v>460</v>
      </c>
      <c r="R18" s="4">
        <v>0</v>
      </c>
      <c r="S18" s="4">
        <v>113</v>
      </c>
      <c r="T18" s="4">
        <v>0</v>
      </c>
      <c r="U18" s="4">
        <v>0</v>
      </c>
      <c r="V18" s="4">
        <v>0</v>
      </c>
      <c r="W18" s="4">
        <v>2573</v>
      </c>
      <c r="X18" s="4">
        <v>0</v>
      </c>
      <c r="Y18" s="4">
        <v>702</v>
      </c>
      <c r="Z18" s="4">
        <v>0</v>
      </c>
      <c r="AA18" s="3">
        <f t="shared" si="1"/>
        <v>3848</v>
      </c>
      <c r="AB18" s="3">
        <f t="shared" si="1"/>
        <v>0</v>
      </c>
      <c r="AC18" s="4">
        <f>AA18+AB18</f>
        <v>3848</v>
      </c>
      <c r="AE18" s="6" t="s">
        <v>15</v>
      </c>
      <c r="AF18" s="4">
        <f t="shared" si="2"/>
        <v>3360.717391304348</v>
      </c>
      <c r="AG18" s="4" t="str">
        <f t="shared" si="2"/>
        <v>N.A.</v>
      </c>
      <c r="AH18" s="4">
        <f t="shared" si="2"/>
        <v>2580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45.472211426350569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507.91839916839916</v>
      </c>
      <c r="AQ18" s="4" t="str">
        <f t="shared" si="2"/>
        <v>N.A.</v>
      </c>
      <c r="AR18" s="4">
        <f t="shared" si="2"/>
        <v>507.91839916839916</v>
      </c>
    </row>
    <row r="19" spans="1:44" ht="15.75" customHeight="1" thickBot="1" x14ac:dyDescent="0.3">
      <c r="A19" s="7" t="s">
        <v>16</v>
      </c>
      <c r="B19" s="4">
        <v>30664328.999999989</v>
      </c>
      <c r="C19" s="4">
        <v>47866780.000000007</v>
      </c>
      <c r="D19" s="4">
        <v>6490420</v>
      </c>
      <c r="E19" s="4"/>
      <c r="F19" s="4">
        <v>2793925</v>
      </c>
      <c r="G19" s="4">
        <v>688860.00000000012</v>
      </c>
      <c r="H19" s="4">
        <v>16926814.999999996</v>
      </c>
      <c r="I19" s="4">
        <v>1820899.9999999998</v>
      </c>
      <c r="J19" s="4">
        <v>0</v>
      </c>
      <c r="K19" s="4"/>
      <c r="L19" s="3">
        <f t="shared" ref="L19:M19" si="3">SUM(L15:L18)</f>
        <v>56875488.999999993</v>
      </c>
      <c r="M19" s="3">
        <f t="shared" si="3"/>
        <v>50376540.000000007</v>
      </c>
      <c r="N19" s="4"/>
      <c r="P19" s="7" t="s">
        <v>16</v>
      </c>
      <c r="Q19" s="4">
        <v>5353</v>
      </c>
      <c r="R19" s="4">
        <v>5731</v>
      </c>
      <c r="S19" s="4">
        <v>580</v>
      </c>
      <c r="T19" s="4">
        <v>0</v>
      </c>
      <c r="U19" s="4">
        <v>573</v>
      </c>
      <c r="V19" s="4">
        <v>330</v>
      </c>
      <c r="W19" s="4">
        <v>5611</v>
      </c>
      <c r="X19" s="4">
        <v>202</v>
      </c>
      <c r="Y19" s="4">
        <v>1395</v>
      </c>
      <c r="Z19" s="4">
        <v>0</v>
      </c>
      <c r="AA19" s="3">
        <f t="shared" si="1"/>
        <v>13512</v>
      </c>
      <c r="AB19" s="3">
        <f t="shared" si="1"/>
        <v>6263</v>
      </c>
      <c r="AC19" s="4"/>
      <c r="AE19" s="7" t="s">
        <v>16</v>
      </c>
      <c r="AF19" s="4">
        <f t="shared" ref="AF19:AQ19" si="4">IFERROR(B19/Q19, "N.A.")</f>
        <v>5728.4380721090956</v>
      </c>
      <c r="AG19" s="4">
        <f t="shared" si="4"/>
        <v>8352.2561507590308</v>
      </c>
      <c r="AH19" s="4">
        <f t="shared" si="4"/>
        <v>11190.379310344828</v>
      </c>
      <c r="AI19" s="4" t="str">
        <f t="shared" si="4"/>
        <v>N.A.</v>
      </c>
      <c r="AJ19" s="4">
        <f t="shared" si="4"/>
        <v>4875.959860383944</v>
      </c>
      <c r="AK19" s="4">
        <f t="shared" si="4"/>
        <v>2087.454545454546</v>
      </c>
      <c r="AL19" s="4">
        <f t="shared" si="4"/>
        <v>3016.7198360363564</v>
      </c>
      <c r="AM19" s="4">
        <f t="shared" si="4"/>
        <v>9014.3564356435636</v>
      </c>
      <c r="AN19" s="4">
        <f t="shared" si="4"/>
        <v>0</v>
      </c>
      <c r="AO19" s="4" t="str">
        <f t="shared" si="4"/>
        <v>N.A.</v>
      </c>
      <c r="AP19" s="4">
        <f t="shared" si="4"/>
        <v>4209.2576228537591</v>
      </c>
      <c r="AQ19" s="4">
        <f t="shared" si="4"/>
        <v>8043.5158869551342</v>
      </c>
      <c r="AR19" s="4"/>
    </row>
    <row r="20" spans="1:44" ht="15.75" thickBot="1" x14ac:dyDescent="0.3">
      <c r="A20" s="8" t="s">
        <v>0</v>
      </c>
      <c r="B20" s="39">
        <f>B19+C19</f>
        <v>78531109</v>
      </c>
      <c r="C20" s="40"/>
      <c r="D20" s="39">
        <f>D19+E19</f>
        <v>6490420</v>
      </c>
      <c r="E20" s="40"/>
      <c r="F20" s="39">
        <f>F19+G19</f>
        <v>3482785</v>
      </c>
      <c r="G20" s="40"/>
      <c r="H20" s="39">
        <f>H19+I19</f>
        <v>18747714.999999996</v>
      </c>
      <c r="I20" s="40"/>
      <c r="J20" s="39">
        <f>J19+K19</f>
        <v>0</v>
      </c>
      <c r="K20" s="40"/>
      <c r="L20" s="5"/>
      <c r="M20" s="2"/>
      <c r="N20" s="1">
        <f>B20+D20+F20+H20+J20</f>
        <v>107252029</v>
      </c>
      <c r="P20" s="8" t="s">
        <v>0</v>
      </c>
      <c r="Q20" s="39">
        <f>Q19+R19</f>
        <v>11084</v>
      </c>
      <c r="R20" s="40"/>
      <c r="S20" s="39">
        <f>S19+T19</f>
        <v>580</v>
      </c>
      <c r="T20" s="40"/>
      <c r="U20" s="39">
        <f>U19+V19</f>
        <v>903</v>
      </c>
      <c r="V20" s="40"/>
      <c r="W20" s="39">
        <f>W19+X19</f>
        <v>5813</v>
      </c>
      <c r="X20" s="40"/>
      <c r="Y20" s="39">
        <f>Y19+Z19</f>
        <v>1395</v>
      </c>
      <c r="Z20" s="40"/>
      <c r="AA20" s="5"/>
      <c r="AB20" s="2"/>
      <c r="AC20" s="1">
        <f>Q20+S20+U20+W20+Y20</f>
        <v>19775</v>
      </c>
      <c r="AE20" s="8" t="s">
        <v>0</v>
      </c>
      <c r="AF20" s="41">
        <f>IFERROR(B20/Q20,"N.A.")</f>
        <v>7085.0874233128834</v>
      </c>
      <c r="AG20" s="42"/>
      <c r="AH20" s="41">
        <f>IFERROR(D20/S20,"N.A.")</f>
        <v>11190.379310344828</v>
      </c>
      <c r="AI20" s="42"/>
      <c r="AJ20" s="41">
        <f>IFERROR(F20/U20,"N.A.")</f>
        <v>3856.9047619047619</v>
      </c>
      <c r="AK20" s="42"/>
      <c r="AL20" s="41">
        <f>IFERROR(H20/W20,"N.A.")</f>
        <v>3225.1359022879747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5423.6171428571424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9395070</v>
      </c>
      <c r="C27" s="4"/>
      <c r="D27" s="4">
        <v>1846420</v>
      </c>
      <c r="E27" s="4"/>
      <c r="F27" s="4">
        <v>1457700</v>
      </c>
      <c r="G27" s="4"/>
      <c r="H27" s="4">
        <v>8257720.0000000009</v>
      </c>
      <c r="I27" s="4"/>
      <c r="J27" s="4">
        <v>0</v>
      </c>
      <c r="K27" s="4"/>
      <c r="L27" s="3">
        <f t="shared" ref="L27:M31" si="5">B27+D27+F27+H27+J27</f>
        <v>20956910</v>
      </c>
      <c r="M27" s="3">
        <f t="shared" si="5"/>
        <v>0</v>
      </c>
      <c r="N27" s="4">
        <f>L27+M27</f>
        <v>20956910</v>
      </c>
      <c r="P27" s="6" t="s">
        <v>12</v>
      </c>
      <c r="Q27" s="4">
        <v>1062</v>
      </c>
      <c r="R27" s="4">
        <v>0</v>
      </c>
      <c r="S27" s="4">
        <v>226</v>
      </c>
      <c r="T27" s="4">
        <v>0</v>
      </c>
      <c r="U27" s="4">
        <v>347</v>
      </c>
      <c r="V27" s="4">
        <v>0</v>
      </c>
      <c r="W27" s="4">
        <v>927</v>
      </c>
      <c r="X27" s="4">
        <v>0</v>
      </c>
      <c r="Y27" s="4">
        <v>113</v>
      </c>
      <c r="Z27" s="4">
        <v>0</v>
      </c>
      <c r="AA27" s="3">
        <f t="shared" ref="AA27:AB31" si="6">Q27+S27+U27+W27+Y27</f>
        <v>2675</v>
      </c>
      <c r="AB27" s="3">
        <f t="shared" si="6"/>
        <v>0</v>
      </c>
      <c r="AC27" s="4">
        <f>AA27+AB27</f>
        <v>2675</v>
      </c>
      <c r="AE27" s="6" t="s">
        <v>12</v>
      </c>
      <c r="AF27" s="4">
        <f t="shared" ref="AF27:AR30" si="7">IFERROR(B27/Q27, "N.A.")</f>
        <v>8846.5819209039546</v>
      </c>
      <c r="AG27" s="4" t="str">
        <f t="shared" si="7"/>
        <v>N.A.</v>
      </c>
      <c r="AH27" s="4">
        <f t="shared" si="7"/>
        <v>8170</v>
      </c>
      <c r="AI27" s="4" t="str">
        <f t="shared" si="7"/>
        <v>N.A.</v>
      </c>
      <c r="AJ27" s="4">
        <f t="shared" si="7"/>
        <v>4200.8645533141207</v>
      </c>
      <c r="AK27" s="4" t="str">
        <f t="shared" si="7"/>
        <v>N.A.</v>
      </c>
      <c r="AL27" s="4">
        <f t="shared" si="7"/>
        <v>8908.0043149946068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7834.3588785046732</v>
      </c>
      <c r="AQ27" s="4" t="str">
        <f t="shared" si="7"/>
        <v>N.A.</v>
      </c>
      <c r="AR27" s="4">
        <f t="shared" si="7"/>
        <v>7834.3588785046732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7198799.9999999991</v>
      </c>
      <c r="C29" s="4">
        <v>36114179.999999993</v>
      </c>
      <c r="D29" s="4">
        <v>4352460</v>
      </c>
      <c r="E29" s="4"/>
      <c r="F29" s="4"/>
      <c r="G29" s="4">
        <v>0</v>
      </c>
      <c r="H29" s="4"/>
      <c r="I29" s="4">
        <v>1820899.9999999998</v>
      </c>
      <c r="J29" s="4">
        <v>0</v>
      </c>
      <c r="K29" s="4"/>
      <c r="L29" s="3">
        <f t="shared" si="5"/>
        <v>11551260</v>
      </c>
      <c r="M29" s="3">
        <f t="shared" si="5"/>
        <v>37935079.999999993</v>
      </c>
      <c r="N29" s="4">
        <f>L29+M29</f>
        <v>49486339.999999993</v>
      </c>
      <c r="P29" s="6" t="s">
        <v>14</v>
      </c>
      <c r="Q29" s="4">
        <v>1039</v>
      </c>
      <c r="R29" s="4">
        <v>3421</v>
      </c>
      <c r="S29" s="4">
        <v>241</v>
      </c>
      <c r="T29" s="4">
        <v>0</v>
      </c>
      <c r="U29" s="4">
        <v>0</v>
      </c>
      <c r="V29" s="4">
        <v>241</v>
      </c>
      <c r="W29" s="4">
        <v>0</v>
      </c>
      <c r="X29" s="4">
        <v>202</v>
      </c>
      <c r="Y29" s="4">
        <v>113</v>
      </c>
      <c r="Z29" s="4">
        <v>0</v>
      </c>
      <c r="AA29" s="3">
        <f t="shared" si="6"/>
        <v>1393</v>
      </c>
      <c r="AB29" s="3">
        <f t="shared" si="6"/>
        <v>3864</v>
      </c>
      <c r="AC29" s="4">
        <f>AA29+AB29</f>
        <v>5257</v>
      </c>
      <c r="AE29" s="6" t="s">
        <v>14</v>
      </c>
      <c r="AF29" s="4">
        <f t="shared" si="7"/>
        <v>6928.5851780558223</v>
      </c>
      <c r="AG29" s="4">
        <f t="shared" si="7"/>
        <v>10556.615024846535</v>
      </c>
      <c r="AH29" s="4">
        <f t="shared" si="7"/>
        <v>18060</v>
      </c>
      <c r="AI29" s="4" t="str">
        <f t="shared" si="7"/>
        <v>N.A.</v>
      </c>
      <c r="AJ29" s="4" t="str">
        <f t="shared" si="7"/>
        <v>N.A.</v>
      </c>
      <c r="AK29" s="4">
        <f t="shared" si="7"/>
        <v>0</v>
      </c>
      <c r="AL29" s="4" t="str">
        <f t="shared" si="7"/>
        <v>N.A.</v>
      </c>
      <c r="AM29" s="4">
        <f t="shared" si="7"/>
        <v>9014.3564356435636</v>
      </c>
      <c r="AN29" s="4">
        <f t="shared" si="7"/>
        <v>0</v>
      </c>
      <c r="AO29" s="4" t="str">
        <f t="shared" si="7"/>
        <v>N.A.</v>
      </c>
      <c r="AP29" s="4">
        <f t="shared" si="7"/>
        <v>8292.3618090452255</v>
      </c>
      <c r="AQ29" s="4">
        <f t="shared" si="7"/>
        <v>9817.5672877846773</v>
      </c>
      <c r="AR29" s="4">
        <f t="shared" si="7"/>
        <v>9413.4182994103085</v>
      </c>
    </row>
    <row r="30" spans="1:44" ht="15.75" customHeight="1" thickBot="1" x14ac:dyDescent="0.3">
      <c r="A30" s="6" t="s">
        <v>15</v>
      </c>
      <c r="B30" s="4">
        <v>1545930</v>
      </c>
      <c r="C30" s="4"/>
      <c r="D30" s="4">
        <v>291540</v>
      </c>
      <c r="E30" s="4"/>
      <c r="F30" s="4"/>
      <c r="G30" s="4"/>
      <c r="H30" s="4">
        <v>117000.00000000001</v>
      </c>
      <c r="I30" s="4"/>
      <c r="J30" s="4">
        <v>0</v>
      </c>
      <c r="K30" s="4"/>
      <c r="L30" s="3">
        <f t="shared" si="5"/>
        <v>1954470</v>
      </c>
      <c r="M30" s="3">
        <f t="shared" si="5"/>
        <v>0</v>
      </c>
      <c r="N30" s="4">
        <f>L30+M30</f>
        <v>1954470</v>
      </c>
      <c r="P30" s="6" t="s">
        <v>15</v>
      </c>
      <c r="Q30" s="4">
        <v>460</v>
      </c>
      <c r="R30" s="4">
        <v>0</v>
      </c>
      <c r="S30" s="4">
        <v>113</v>
      </c>
      <c r="T30" s="4">
        <v>0</v>
      </c>
      <c r="U30" s="4">
        <v>0</v>
      </c>
      <c r="V30" s="4">
        <v>0</v>
      </c>
      <c r="W30" s="4">
        <v>2573</v>
      </c>
      <c r="X30" s="4">
        <v>0</v>
      </c>
      <c r="Y30" s="4">
        <v>702</v>
      </c>
      <c r="Z30" s="4">
        <v>0</v>
      </c>
      <c r="AA30" s="3">
        <f t="shared" si="6"/>
        <v>3848</v>
      </c>
      <c r="AB30" s="3">
        <f t="shared" si="6"/>
        <v>0</v>
      </c>
      <c r="AC30" s="4">
        <f>AA30+AB30</f>
        <v>3848</v>
      </c>
      <c r="AE30" s="6" t="s">
        <v>15</v>
      </c>
      <c r="AF30" s="4">
        <f t="shared" si="7"/>
        <v>3360.717391304348</v>
      </c>
      <c r="AG30" s="4" t="str">
        <f t="shared" si="7"/>
        <v>N.A.</v>
      </c>
      <c r="AH30" s="4">
        <f t="shared" si="7"/>
        <v>2580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45.472211426350569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507.91839916839916</v>
      </c>
      <c r="AQ30" s="4" t="str">
        <f t="shared" si="7"/>
        <v>N.A.</v>
      </c>
      <c r="AR30" s="4">
        <f t="shared" si="7"/>
        <v>507.91839916839916</v>
      </c>
    </row>
    <row r="31" spans="1:44" ht="15.75" customHeight="1" thickBot="1" x14ac:dyDescent="0.3">
      <c r="A31" s="7" t="s">
        <v>16</v>
      </c>
      <c r="B31" s="4">
        <v>18139800</v>
      </c>
      <c r="C31" s="4">
        <v>36114179.999999993</v>
      </c>
      <c r="D31" s="4">
        <v>6490420</v>
      </c>
      <c r="E31" s="4"/>
      <c r="F31" s="4">
        <v>1457700</v>
      </c>
      <c r="G31" s="4">
        <v>0</v>
      </c>
      <c r="H31" s="4">
        <v>8374720</v>
      </c>
      <c r="I31" s="4">
        <v>1820899.9999999998</v>
      </c>
      <c r="J31" s="4">
        <v>0</v>
      </c>
      <c r="K31" s="4"/>
      <c r="L31" s="3">
        <f t="shared" si="5"/>
        <v>34462640</v>
      </c>
      <c r="M31" s="3">
        <f t="shared" si="5"/>
        <v>37935079.999999993</v>
      </c>
      <c r="N31" s="4"/>
      <c r="P31" s="7" t="s">
        <v>16</v>
      </c>
      <c r="Q31" s="4">
        <v>2561</v>
      </c>
      <c r="R31" s="4">
        <v>3421</v>
      </c>
      <c r="S31" s="4">
        <v>580</v>
      </c>
      <c r="T31" s="4">
        <v>0</v>
      </c>
      <c r="U31" s="4">
        <v>347</v>
      </c>
      <c r="V31" s="4">
        <v>241</v>
      </c>
      <c r="W31" s="4">
        <v>3500</v>
      </c>
      <c r="X31" s="4">
        <v>202</v>
      </c>
      <c r="Y31" s="4">
        <v>928</v>
      </c>
      <c r="Z31" s="4">
        <v>0</v>
      </c>
      <c r="AA31" s="3">
        <f t="shared" si="6"/>
        <v>7916</v>
      </c>
      <c r="AB31" s="3">
        <f t="shared" si="6"/>
        <v>3864</v>
      </c>
      <c r="AC31" s="4"/>
      <c r="AE31" s="7" t="s">
        <v>16</v>
      </c>
      <c r="AF31" s="4">
        <f t="shared" ref="AF31:AQ31" si="8">IFERROR(B31/Q31, "N.A.")</f>
        <v>7083.0925419757905</v>
      </c>
      <c r="AG31" s="4">
        <f t="shared" si="8"/>
        <v>10556.615024846535</v>
      </c>
      <c r="AH31" s="4">
        <f t="shared" si="8"/>
        <v>11190.379310344828</v>
      </c>
      <c r="AI31" s="4" t="str">
        <f t="shared" si="8"/>
        <v>N.A.</v>
      </c>
      <c r="AJ31" s="4">
        <f t="shared" si="8"/>
        <v>4200.8645533141207</v>
      </c>
      <c r="AK31" s="4">
        <f t="shared" si="8"/>
        <v>0</v>
      </c>
      <c r="AL31" s="4">
        <f t="shared" si="8"/>
        <v>2392.7771428571427</v>
      </c>
      <c r="AM31" s="4">
        <f t="shared" si="8"/>
        <v>9014.3564356435636</v>
      </c>
      <c r="AN31" s="4">
        <f t="shared" si="8"/>
        <v>0</v>
      </c>
      <c r="AO31" s="4" t="str">
        <f t="shared" si="8"/>
        <v>N.A.</v>
      </c>
      <c r="AP31" s="4">
        <f t="shared" si="8"/>
        <v>4353.5421930267812</v>
      </c>
      <c r="AQ31" s="4">
        <f t="shared" si="8"/>
        <v>9817.5672877846773</v>
      </c>
      <c r="AR31" s="4"/>
    </row>
    <row r="32" spans="1:44" ht="15.75" thickBot="1" x14ac:dyDescent="0.3">
      <c r="A32" s="8" t="s">
        <v>0</v>
      </c>
      <c r="B32" s="39">
        <f>B31+C31</f>
        <v>54253979.999999993</v>
      </c>
      <c r="C32" s="40"/>
      <c r="D32" s="39">
        <f>D31+E31</f>
        <v>6490420</v>
      </c>
      <c r="E32" s="40"/>
      <c r="F32" s="39">
        <f>F31+G31</f>
        <v>1457700</v>
      </c>
      <c r="G32" s="40"/>
      <c r="H32" s="39">
        <f>H31+I31</f>
        <v>10195620</v>
      </c>
      <c r="I32" s="40"/>
      <c r="J32" s="39">
        <f>J31+K31</f>
        <v>0</v>
      </c>
      <c r="K32" s="40"/>
      <c r="L32" s="5"/>
      <c r="M32" s="2"/>
      <c r="N32" s="1">
        <f>B32+D32+F32+H32+J32</f>
        <v>72397720</v>
      </c>
      <c r="P32" s="8" t="s">
        <v>0</v>
      </c>
      <c r="Q32" s="39">
        <f>Q31+R31</f>
        <v>5982</v>
      </c>
      <c r="R32" s="40"/>
      <c r="S32" s="39">
        <f>S31+T31</f>
        <v>580</v>
      </c>
      <c r="T32" s="40"/>
      <c r="U32" s="39">
        <f>U31+V31</f>
        <v>588</v>
      </c>
      <c r="V32" s="40"/>
      <c r="W32" s="39">
        <f>W31+X31</f>
        <v>3702</v>
      </c>
      <c r="X32" s="40"/>
      <c r="Y32" s="39">
        <f>Y31+Z31</f>
        <v>928</v>
      </c>
      <c r="Z32" s="40"/>
      <c r="AA32" s="5"/>
      <c r="AB32" s="2"/>
      <c r="AC32" s="1">
        <f>Q32+S32+U32+W32+Y32</f>
        <v>11780</v>
      </c>
      <c r="AE32" s="8" t="s">
        <v>0</v>
      </c>
      <c r="AF32" s="41">
        <f>IFERROR(B32/Q32,"N.A.")</f>
        <v>9069.5386158475412</v>
      </c>
      <c r="AG32" s="42"/>
      <c r="AH32" s="41">
        <f>IFERROR(D32/S32,"N.A.")</f>
        <v>11190.379310344828</v>
      </c>
      <c r="AI32" s="42"/>
      <c r="AJ32" s="41">
        <f>IFERROR(F32/U32,"N.A.")</f>
        <v>2479.0816326530612</v>
      </c>
      <c r="AK32" s="42"/>
      <c r="AL32" s="41">
        <f>IFERROR(H32/W32,"N.A.")</f>
        <v>2754.0842787682332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6145.8166383701191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414520</v>
      </c>
      <c r="C39" s="4"/>
      <c r="D39" s="4"/>
      <c r="E39" s="4"/>
      <c r="F39" s="4">
        <v>1336225</v>
      </c>
      <c r="G39" s="4"/>
      <c r="H39" s="4">
        <v>8552095.0000000019</v>
      </c>
      <c r="I39" s="4"/>
      <c r="J39" s="4">
        <v>0</v>
      </c>
      <c r="K39" s="4"/>
      <c r="L39" s="3">
        <f t="shared" ref="L39:M43" si="9">B39+D39+F39+H39+J39</f>
        <v>10302840.000000002</v>
      </c>
      <c r="M39" s="3">
        <f t="shared" si="9"/>
        <v>0</v>
      </c>
      <c r="N39" s="4">
        <f>L39+M39</f>
        <v>10302840.000000002</v>
      </c>
      <c r="P39" s="6" t="s">
        <v>12</v>
      </c>
      <c r="Q39" s="4">
        <v>241</v>
      </c>
      <c r="R39" s="4">
        <v>0</v>
      </c>
      <c r="S39" s="4">
        <v>0</v>
      </c>
      <c r="T39" s="4">
        <v>0</v>
      </c>
      <c r="U39" s="4">
        <v>226</v>
      </c>
      <c r="V39" s="4">
        <v>0</v>
      </c>
      <c r="W39" s="4">
        <v>2111</v>
      </c>
      <c r="X39" s="4">
        <v>0</v>
      </c>
      <c r="Y39" s="4">
        <v>113</v>
      </c>
      <c r="Z39" s="4">
        <v>0</v>
      </c>
      <c r="AA39" s="3">
        <f t="shared" ref="AA39:AB43" si="10">Q39+S39+U39+W39+Y39</f>
        <v>2691</v>
      </c>
      <c r="AB39" s="3">
        <f t="shared" si="10"/>
        <v>0</v>
      </c>
      <c r="AC39" s="4">
        <f>AA39+AB39</f>
        <v>2691</v>
      </c>
      <c r="AE39" s="6" t="s">
        <v>12</v>
      </c>
      <c r="AF39" s="4">
        <f t="shared" ref="AF39:AR42" si="11">IFERROR(B39/Q39, "N.A.")</f>
        <v>1720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5912.5</v>
      </c>
      <c r="AK39" s="4" t="str">
        <f t="shared" si="11"/>
        <v>N.A.</v>
      </c>
      <c r="AL39" s="4">
        <f t="shared" si="11"/>
        <v>4051.2055897678833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3828.6287625418067</v>
      </c>
      <c r="AQ39" s="4" t="str">
        <f t="shared" si="11"/>
        <v>N.A.</v>
      </c>
      <c r="AR39" s="4">
        <f t="shared" si="11"/>
        <v>3828.6287625418067</v>
      </c>
    </row>
    <row r="40" spans="1:44" ht="15.75" customHeight="1" thickBot="1" x14ac:dyDescent="0.3">
      <c r="A40" s="6" t="s">
        <v>13</v>
      </c>
      <c r="B40" s="4">
        <v>1686150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1686150</v>
      </c>
      <c r="M40" s="3">
        <f t="shared" si="9"/>
        <v>0</v>
      </c>
      <c r="N40" s="4">
        <f>L40+M40</f>
        <v>1686150</v>
      </c>
      <c r="P40" s="6" t="s">
        <v>13</v>
      </c>
      <c r="Q40" s="4">
        <v>571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571</v>
      </c>
      <c r="AB40" s="3">
        <f t="shared" si="10"/>
        <v>0</v>
      </c>
      <c r="AC40" s="4">
        <f>AA40+AB40</f>
        <v>571</v>
      </c>
      <c r="AE40" s="6" t="s">
        <v>13</v>
      </c>
      <c r="AF40" s="4">
        <f t="shared" si="11"/>
        <v>2952.9772329246935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2952.9772329246935</v>
      </c>
      <c r="AQ40" s="4" t="str">
        <f t="shared" si="11"/>
        <v>N.A.</v>
      </c>
      <c r="AR40" s="4">
        <f t="shared" si="11"/>
        <v>2952.9772329246935</v>
      </c>
    </row>
    <row r="41" spans="1:44" ht="15.75" customHeight="1" thickBot="1" x14ac:dyDescent="0.3">
      <c r="A41" s="6" t="s">
        <v>14</v>
      </c>
      <c r="B41" s="4">
        <v>10423859</v>
      </c>
      <c r="C41" s="4">
        <v>11752599.999999998</v>
      </c>
      <c r="D41" s="4"/>
      <c r="E41" s="4"/>
      <c r="F41" s="4"/>
      <c r="G41" s="4">
        <v>688860</v>
      </c>
      <c r="H41" s="4"/>
      <c r="I41" s="4"/>
      <c r="J41" s="4">
        <v>0</v>
      </c>
      <c r="K41" s="4"/>
      <c r="L41" s="3">
        <f t="shared" si="9"/>
        <v>10423859</v>
      </c>
      <c r="M41" s="3">
        <f t="shared" si="9"/>
        <v>12441459.999999998</v>
      </c>
      <c r="N41" s="4">
        <f>L41+M41</f>
        <v>22865319</v>
      </c>
      <c r="P41" s="6" t="s">
        <v>14</v>
      </c>
      <c r="Q41" s="4">
        <v>1980</v>
      </c>
      <c r="R41" s="4">
        <v>2310</v>
      </c>
      <c r="S41" s="4">
        <v>0</v>
      </c>
      <c r="T41" s="4">
        <v>0</v>
      </c>
      <c r="U41" s="4">
        <v>0</v>
      </c>
      <c r="V41" s="4">
        <v>89</v>
      </c>
      <c r="W41" s="4">
        <v>0</v>
      </c>
      <c r="X41" s="4">
        <v>0</v>
      </c>
      <c r="Y41" s="4">
        <v>354</v>
      </c>
      <c r="Z41" s="4">
        <v>0</v>
      </c>
      <c r="AA41" s="3">
        <f t="shared" si="10"/>
        <v>2334</v>
      </c>
      <c r="AB41" s="3">
        <f t="shared" si="10"/>
        <v>2399</v>
      </c>
      <c r="AC41" s="4">
        <f>AA41+AB41</f>
        <v>4733</v>
      </c>
      <c r="AE41" s="6" t="s">
        <v>14</v>
      </c>
      <c r="AF41" s="4">
        <f t="shared" si="11"/>
        <v>5264.5752525252528</v>
      </c>
      <c r="AG41" s="4">
        <f t="shared" si="11"/>
        <v>5087.7056277056272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7740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4466.0921165381324</v>
      </c>
      <c r="AQ41" s="4">
        <f t="shared" si="11"/>
        <v>5186.1025427261347</v>
      </c>
      <c r="AR41" s="4">
        <f t="shared" si="11"/>
        <v>4831.0414113669976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12524529.000000002</v>
      </c>
      <c r="C43" s="4">
        <v>11752599.999999998</v>
      </c>
      <c r="D43" s="4"/>
      <c r="E43" s="4"/>
      <c r="F43" s="4">
        <v>1336225</v>
      </c>
      <c r="G43" s="4">
        <v>688860</v>
      </c>
      <c r="H43" s="4">
        <v>8552095.0000000019</v>
      </c>
      <c r="I43" s="4"/>
      <c r="J43" s="4">
        <v>0</v>
      </c>
      <c r="K43" s="4"/>
      <c r="L43" s="3">
        <f t="shared" si="9"/>
        <v>22412849.000000004</v>
      </c>
      <c r="M43" s="3">
        <f t="shared" si="9"/>
        <v>12441459.999999998</v>
      </c>
      <c r="N43" s="4"/>
      <c r="P43" s="7" t="s">
        <v>16</v>
      </c>
      <c r="Q43" s="4">
        <v>2792</v>
      </c>
      <c r="R43" s="4">
        <v>2310</v>
      </c>
      <c r="S43" s="4">
        <v>0</v>
      </c>
      <c r="T43" s="4">
        <v>0</v>
      </c>
      <c r="U43" s="4">
        <v>226</v>
      </c>
      <c r="V43" s="4">
        <v>89</v>
      </c>
      <c r="W43" s="4">
        <v>2111</v>
      </c>
      <c r="X43" s="4">
        <v>0</v>
      </c>
      <c r="Y43" s="4">
        <v>467</v>
      </c>
      <c r="Z43" s="4">
        <v>0</v>
      </c>
      <c r="AA43" s="3">
        <f t="shared" si="10"/>
        <v>5596</v>
      </c>
      <c r="AB43" s="3">
        <f t="shared" si="10"/>
        <v>2399</v>
      </c>
      <c r="AC43" s="4"/>
      <c r="AE43" s="7" t="s">
        <v>16</v>
      </c>
      <c r="AF43" s="4">
        <f t="shared" ref="AF43:AQ43" si="12">IFERROR(B43/Q43, "N.A.")</f>
        <v>4485.8628223495707</v>
      </c>
      <c r="AG43" s="4">
        <f t="shared" si="12"/>
        <v>5087.7056277056272</v>
      </c>
      <c r="AH43" s="4" t="str">
        <f t="shared" si="12"/>
        <v>N.A.</v>
      </c>
      <c r="AI43" s="4" t="str">
        <f t="shared" si="12"/>
        <v>N.A.</v>
      </c>
      <c r="AJ43" s="4">
        <f t="shared" si="12"/>
        <v>5912.5</v>
      </c>
      <c r="AK43" s="4">
        <f t="shared" si="12"/>
        <v>7740</v>
      </c>
      <c r="AL43" s="4">
        <f t="shared" si="12"/>
        <v>4051.2055897678833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4005.1552894924953</v>
      </c>
      <c r="AQ43" s="4">
        <f t="shared" si="12"/>
        <v>5186.1025427261347</v>
      </c>
      <c r="AR43" s="4"/>
    </row>
    <row r="44" spans="1:44" ht="15.75" thickBot="1" x14ac:dyDescent="0.3">
      <c r="A44" s="8" t="s">
        <v>0</v>
      </c>
      <c r="B44" s="39">
        <f>B43+C43</f>
        <v>24277129</v>
      </c>
      <c r="C44" s="40"/>
      <c r="D44" s="39">
        <f>D43+E43</f>
        <v>0</v>
      </c>
      <c r="E44" s="40"/>
      <c r="F44" s="39">
        <f>F43+G43</f>
        <v>2025085</v>
      </c>
      <c r="G44" s="40"/>
      <c r="H44" s="39">
        <f>H43+I43</f>
        <v>8552095.0000000019</v>
      </c>
      <c r="I44" s="40"/>
      <c r="J44" s="39">
        <f>J43+K43</f>
        <v>0</v>
      </c>
      <c r="K44" s="40"/>
      <c r="L44" s="5"/>
      <c r="M44" s="2"/>
      <c r="N44" s="1">
        <f>B44+D44+F44+H44+J44</f>
        <v>34854309</v>
      </c>
      <c r="P44" s="8" t="s">
        <v>0</v>
      </c>
      <c r="Q44" s="39">
        <f>Q43+R43</f>
        <v>5102</v>
      </c>
      <c r="R44" s="40"/>
      <c r="S44" s="39">
        <f>S43+T43</f>
        <v>0</v>
      </c>
      <c r="T44" s="40"/>
      <c r="U44" s="39">
        <f>U43+V43</f>
        <v>315</v>
      </c>
      <c r="V44" s="40"/>
      <c r="W44" s="39">
        <f>W43+X43</f>
        <v>2111</v>
      </c>
      <c r="X44" s="40"/>
      <c r="Y44" s="39">
        <f>Y43+Z43</f>
        <v>467</v>
      </c>
      <c r="Z44" s="40"/>
      <c r="AA44" s="5"/>
      <c r="AB44" s="2"/>
      <c r="AC44" s="1">
        <f>Q44+S44+U44+W44+Y44</f>
        <v>7995</v>
      </c>
      <c r="AE44" s="8" t="s">
        <v>0</v>
      </c>
      <c r="AF44" s="41">
        <f>IFERROR(B44/Q44,"N.A.")</f>
        <v>4758.3553508428067</v>
      </c>
      <c r="AG44" s="42"/>
      <c r="AH44" s="41" t="str">
        <f>IFERROR(D44/S44,"N.A.")</f>
        <v>N.A.</v>
      </c>
      <c r="AI44" s="42"/>
      <c r="AJ44" s="41">
        <f>IFERROR(F44/U44,"N.A.")</f>
        <v>6428.8412698412694</v>
      </c>
      <c r="AK44" s="42"/>
      <c r="AL44" s="41">
        <f>IFERROR(H44/W44,"N.A.")</f>
        <v>4051.2055897678833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4359.5133208255156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4313330</v>
      </c>
      <c r="C15" s="4"/>
      <c r="D15" s="4">
        <v>3354000</v>
      </c>
      <c r="E15" s="4"/>
      <c r="F15" s="4">
        <v>7408900.0000000009</v>
      </c>
      <c r="G15" s="4"/>
      <c r="H15" s="4">
        <v>5775349.9999999991</v>
      </c>
      <c r="I15" s="4"/>
      <c r="J15" s="4">
        <v>0</v>
      </c>
      <c r="K15" s="4"/>
      <c r="L15" s="3">
        <f t="shared" ref="L15:M18" si="0">B15+D15+F15+H15+J15</f>
        <v>20851580</v>
      </c>
      <c r="M15" s="3">
        <f t="shared" si="0"/>
        <v>0</v>
      </c>
      <c r="N15" s="4">
        <f>L15+M15</f>
        <v>20851580</v>
      </c>
      <c r="P15" s="6" t="s">
        <v>12</v>
      </c>
      <c r="Q15" s="4">
        <v>449</v>
      </c>
      <c r="R15" s="4">
        <v>0</v>
      </c>
      <c r="S15" s="4">
        <v>170</v>
      </c>
      <c r="T15" s="4">
        <v>0</v>
      </c>
      <c r="U15" s="4">
        <v>520</v>
      </c>
      <c r="V15" s="4">
        <v>0</v>
      </c>
      <c r="W15" s="4">
        <v>1290</v>
      </c>
      <c r="X15" s="4">
        <v>0</v>
      </c>
      <c r="Y15" s="4">
        <v>162</v>
      </c>
      <c r="Z15" s="4">
        <v>0</v>
      </c>
      <c r="AA15" s="3">
        <f t="shared" ref="AA15:AB19" si="1">Q15+S15+U15+W15+Y15</f>
        <v>2591</v>
      </c>
      <c r="AB15" s="3">
        <f t="shared" si="1"/>
        <v>0</v>
      </c>
      <c r="AC15" s="4">
        <f>AA15+AB15</f>
        <v>2591</v>
      </c>
      <c r="AE15" s="6" t="s">
        <v>12</v>
      </c>
      <c r="AF15" s="4">
        <f t="shared" ref="AF15:AR18" si="2">IFERROR(B15/Q15, "N.A.")</f>
        <v>9606.52561247216</v>
      </c>
      <c r="AG15" s="4" t="str">
        <f t="shared" si="2"/>
        <v>N.A.</v>
      </c>
      <c r="AH15" s="4">
        <f t="shared" si="2"/>
        <v>19729.411764705881</v>
      </c>
      <c r="AI15" s="4" t="str">
        <f t="shared" si="2"/>
        <v>N.A.</v>
      </c>
      <c r="AJ15" s="4">
        <f t="shared" si="2"/>
        <v>14247.884615384617</v>
      </c>
      <c r="AK15" s="4" t="str">
        <f t="shared" si="2"/>
        <v>N.A.</v>
      </c>
      <c r="AL15" s="4">
        <f t="shared" si="2"/>
        <v>4477.0155038759685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8047.69587032034</v>
      </c>
      <c r="AQ15" s="4" t="str">
        <f t="shared" si="2"/>
        <v>N.A.</v>
      </c>
      <c r="AR15" s="4">
        <f t="shared" si="2"/>
        <v>8047.69587032034</v>
      </c>
    </row>
    <row r="16" spans="1:44" ht="15.75" customHeight="1" thickBot="1" x14ac:dyDescent="0.3">
      <c r="A16" s="6" t="s">
        <v>13</v>
      </c>
      <c r="B16" s="4">
        <v>2626655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2626655</v>
      </c>
      <c r="M16" s="3">
        <f t="shared" si="0"/>
        <v>0</v>
      </c>
      <c r="N16" s="4">
        <f>L16+M16</f>
        <v>2626655</v>
      </c>
      <c r="P16" s="6" t="s">
        <v>13</v>
      </c>
      <c r="Q16" s="4">
        <v>477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477</v>
      </c>
      <c r="AB16" s="3">
        <f t="shared" si="1"/>
        <v>0</v>
      </c>
      <c r="AC16" s="4">
        <f>AA16+AB16</f>
        <v>477</v>
      </c>
      <c r="AE16" s="6" t="s">
        <v>13</v>
      </c>
      <c r="AF16" s="4">
        <f t="shared" si="2"/>
        <v>5506.6142557651992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5506.6142557651992</v>
      </c>
      <c r="AQ16" s="4" t="str">
        <f t="shared" si="2"/>
        <v>N.A.</v>
      </c>
      <c r="AR16" s="4">
        <f t="shared" si="2"/>
        <v>5506.6142557651992</v>
      </c>
    </row>
    <row r="17" spans="1:44" ht="15.75" customHeight="1" thickBot="1" x14ac:dyDescent="0.3">
      <c r="A17" s="6" t="s">
        <v>14</v>
      </c>
      <c r="B17" s="4">
        <v>16088100</v>
      </c>
      <c r="C17" s="4">
        <v>23926364</v>
      </c>
      <c r="D17" s="4">
        <v>0</v>
      </c>
      <c r="E17" s="4"/>
      <c r="F17" s="4"/>
      <c r="G17" s="4">
        <v>688000</v>
      </c>
      <c r="H17" s="4"/>
      <c r="I17" s="4">
        <v>0</v>
      </c>
      <c r="J17" s="4"/>
      <c r="K17" s="4"/>
      <c r="L17" s="3">
        <f t="shared" si="0"/>
        <v>16088100</v>
      </c>
      <c r="M17" s="3">
        <f t="shared" si="0"/>
        <v>24614364</v>
      </c>
      <c r="N17" s="4">
        <f>L17+M17</f>
        <v>40702464</v>
      </c>
      <c r="P17" s="6" t="s">
        <v>14</v>
      </c>
      <c r="Q17" s="4">
        <v>1839</v>
      </c>
      <c r="R17" s="4">
        <v>3405</v>
      </c>
      <c r="S17" s="4">
        <v>873</v>
      </c>
      <c r="T17" s="4">
        <v>0</v>
      </c>
      <c r="U17" s="4">
        <v>0</v>
      </c>
      <c r="V17" s="4">
        <v>80</v>
      </c>
      <c r="W17" s="4">
        <v>0</v>
      </c>
      <c r="X17" s="4">
        <v>41</v>
      </c>
      <c r="Y17" s="4">
        <v>0</v>
      </c>
      <c r="Z17" s="4">
        <v>0</v>
      </c>
      <c r="AA17" s="3">
        <f t="shared" si="1"/>
        <v>2712</v>
      </c>
      <c r="AB17" s="3">
        <f t="shared" si="1"/>
        <v>3526</v>
      </c>
      <c r="AC17" s="4">
        <f>AA17+AB17</f>
        <v>6238</v>
      </c>
      <c r="AE17" s="6" t="s">
        <v>14</v>
      </c>
      <c r="AF17" s="4">
        <f t="shared" si="2"/>
        <v>8748.2871125611746</v>
      </c>
      <c r="AG17" s="4">
        <f t="shared" si="2"/>
        <v>7026.8323054331868</v>
      </c>
      <c r="AH17" s="4">
        <f t="shared" si="2"/>
        <v>0</v>
      </c>
      <c r="AI17" s="4" t="str">
        <f t="shared" si="2"/>
        <v>N.A.</v>
      </c>
      <c r="AJ17" s="4" t="str">
        <f t="shared" si="2"/>
        <v>N.A.</v>
      </c>
      <c r="AK17" s="4">
        <f t="shared" si="2"/>
        <v>8600</v>
      </c>
      <c r="AL17" s="4" t="str">
        <f t="shared" si="2"/>
        <v>N.A.</v>
      </c>
      <c r="AM17" s="4">
        <f t="shared" si="2"/>
        <v>0</v>
      </c>
      <c r="AN17" s="4" t="str">
        <f t="shared" si="2"/>
        <v>N.A.</v>
      </c>
      <c r="AO17" s="4" t="str">
        <f t="shared" si="2"/>
        <v>N.A.</v>
      </c>
      <c r="AP17" s="4">
        <f t="shared" si="2"/>
        <v>5932.1902654867254</v>
      </c>
      <c r="AQ17" s="4">
        <f t="shared" si="2"/>
        <v>6980.8179239931933</v>
      </c>
      <c r="AR17" s="4">
        <f t="shared" si="2"/>
        <v>6524.9220904135937</v>
      </c>
    </row>
    <row r="18" spans="1:44" ht="15.75" customHeight="1" thickBot="1" x14ac:dyDescent="0.3">
      <c r="A18" s="6" t="s">
        <v>15</v>
      </c>
      <c r="B18" s="4"/>
      <c r="C18" s="4"/>
      <c r="D18" s="4">
        <v>617050</v>
      </c>
      <c r="E18" s="4"/>
      <c r="F18" s="4"/>
      <c r="G18" s="4">
        <v>873000</v>
      </c>
      <c r="H18" s="4"/>
      <c r="I18" s="4"/>
      <c r="J18" s="4"/>
      <c r="K18" s="4"/>
      <c r="L18" s="3">
        <f t="shared" si="0"/>
        <v>617050</v>
      </c>
      <c r="M18" s="3">
        <f t="shared" si="0"/>
        <v>873000</v>
      </c>
      <c r="N18" s="4">
        <f>L18+M18</f>
        <v>1490050</v>
      </c>
      <c r="P18" s="6" t="s">
        <v>15</v>
      </c>
      <c r="Q18" s="4">
        <v>0</v>
      </c>
      <c r="R18" s="4">
        <v>0</v>
      </c>
      <c r="S18" s="4">
        <v>41</v>
      </c>
      <c r="T18" s="4">
        <v>0</v>
      </c>
      <c r="U18" s="4">
        <v>0</v>
      </c>
      <c r="V18" s="4">
        <v>291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41</v>
      </c>
      <c r="AB18" s="3">
        <f t="shared" si="1"/>
        <v>291</v>
      </c>
      <c r="AC18" s="4">
        <f>AA18+AB18</f>
        <v>332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>
        <f t="shared" si="2"/>
        <v>15050</v>
      </c>
      <c r="AI18" s="4" t="str">
        <f t="shared" si="2"/>
        <v>N.A.</v>
      </c>
      <c r="AJ18" s="4" t="str">
        <f t="shared" si="2"/>
        <v>N.A.</v>
      </c>
      <c r="AK18" s="4">
        <f t="shared" si="2"/>
        <v>3000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15050</v>
      </c>
      <c r="AQ18" s="4">
        <f t="shared" si="2"/>
        <v>3000</v>
      </c>
      <c r="AR18" s="4">
        <f t="shared" si="2"/>
        <v>4488.1024096385545</v>
      </c>
    </row>
    <row r="19" spans="1:44" ht="15.75" customHeight="1" thickBot="1" x14ac:dyDescent="0.3">
      <c r="A19" s="7" t="s">
        <v>16</v>
      </c>
      <c r="B19" s="4">
        <v>23028084.999999993</v>
      </c>
      <c r="C19" s="4">
        <v>23926364</v>
      </c>
      <c r="D19" s="4">
        <v>3971049.9999999991</v>
      </c>
      <c r="E19" s="4"/>
      <c r="F19" s="4">
        <v>7408900.0000000009</v>
      </c>
      <c r="G19" s="4">
        <v>1561000</v>
      </c>
      <c r="H19" s="4">
        <v>5775349.9999999991</v>
      </c>
      <c r="I19" s="4">
        <v>0</v>
      </c>
      <c r="J19" s="4">
        <v>0</v>
      </c>
      <c r="K19" s="4"/>
      <c r="L19" s="3">
        <f t="shared" ref="L19:M19" si="3">SUM(L15:L18)</f>
        <v>40183385</v>
      </c>
      <c r="M19" s="3">
        <f t="shared" si="3"/>
        <v>25487364</v>
      </c>
      <c r="N19" s="4"/>
      <c r="P19" s="7" t="s">
        <v>16</v>
      </c>
      <c r="Q19" s="4">
        <v>2765</v>
      </c>
      <c r="R19" s="4">
        <v>3405</v>
      </c>
      <c r="S19" s="4">
        <v>1084</v>
      </c>
      <c r="T19" s="4">
        <v>0</v>
      </c>
      <c r="U19" s="4">
        <v>520</v>
      </c>
      <c r="V19" s="4">
        <v>371</v>
      </c>
      <c r="W19" s="4">
        <v>1290</v>
      </c>
      <c r="X19" s="4">
        <v>41</v>
      </c>
      <c r="Y19" s="4">
        <v>162</v>
      </c>
      <c r="Z19" s="4">
        <v>0</v>
      </c>
      <c r="AA19" s="3">
        <f t="shared" si="1"/>
        <v>5821</v>
      </c>
      <c r="AB19" s="3">
        <f t="shared" si="1"/>
        <v>3817</v>
      </c>
      <c r="AC19" s="4"/>
      <c r="AE19" s="7" t="s">
        <v>16</v>
      </c>
      <c r="AF19" s="4">
        <f t="shared" ref="AF19:AQ19" si="4">IFERROR(B19/Q19, "N.A.")</f>
        <v>8328.4213381555128</v>
      </c>
      <c r="AG19" s="4">
        <f t="shared" si="4"/>
        <v>7026.8323054331868</v>
      </c>
      <c r="AH19" s="4">
        <f t="shared" si="4"/>
        <v>3663.330258302582</v>
      </c>
      <c r="AI19" s="4" t="str">
        <f t="shared" si="4"/>
        <v>N.A.</v>
      </c>
      <c r="AJ19" s="4">
        <f t="shared" si="4"/>
        <v>14247.884615384617</v>
      </c>
      <c r="AK19" s="4">
        <f t="shared" si="4"/>
        <v>4207.5471698113206</v>
      </c>
      <c r="AL19" s="4">
        <f t="shared" si="4"/>
        <v>4477.0155038759685</v>
      </c>
      <c r="AM19" s="4">
        <f t="shared" si="4"/>
        <v>0</v>
      </c>
      <c r="AN19" s="4">
        <f t="shared" si="4"/>
        <v>0</v>
      </c>
      <c r="AO19" s="4" t="str">
        <f t="shared" si="4"/>
        <v>N.A.</v>
      </c>
      <c r="AP19" s="4">
        <f t="shared" si="4"/>
        <v>6903.1755712076965</v>
      </c>
      <c r="AQ19" s="4">
        <f t="shared" si="4"/>
        <v>6677.3287922452191</v>
      </c>
      <c r="AR19" s="4"/>
    </row>
    <row r="20" spans="1:44" ht="15.75" thickBot="1" x14ac:dyDescent="0.3">
      <c r="A20" s="8" t="s">
        <v>0</v>
      </c>
      <c r="B20" s="39">
        <f>B19+C19</f>
        <v>46954448.999999993</v>
      </c>
      <c r="C20" s="40"/>
      <c r="D20" s="39">
        <f>D19+E19</f>
        <v>3971049.9999999991</v>
      </c>
      <c r="E20" s="40"/>
      <c r="F20" s="39">
        <f>F19+G19</f>
        <v>8969900</v>
      </c>
      <c r="G20" s="40"/>
      <c r="H20" s="39">
        <f>H19+I19</f>
        <v>5775349.9999999991</v>
      </c>
      <c r="I20" s="40"/>
      <c r="J20" s="39">
        <f>J19+K19</f>
        <v>0</v>
      </c>
      <c r="K20" s="40"/>
      <c r="L20" s="5"/>
      <c r="M20" s="2"/>
      <c r="N20" s="1">
        <f>B20+D20+F20+H20+J20</f>
        <v>65670748.999999993</v>
      </c>
      <c r="P20" s="8" t="s">
        <v>0</v>
      </c>
      <c r="Q20" s="39">
        <f>Q19+R19</f>
        <v>6170</v>
      </c>
      <c r="R20" s="40"/>
      <c r="S20" s="39">
        <f>S19+T19</f>
        <v>1084</v>
      </c>
      <c r="T20" s="40"/>
      <c r="U20" s="39">
        <f>U19+V19</f>
        <v>891</v>
      </c>
      <c r="V20" s="40"/>
      <c r="W20" s="39">
        <f>W19+X19</f>
        <v>1331</v>
      </c>
      <c r="X20" s="40"/>
      <c r="Y20" s="39">
        <f>Y19+Z19</f>
        <v>162</v>
      </c>
      <c r="Z20" s="40"/>
      <c r="AA20" s="5"/>
      <c r="AB20" s="2"/>
      <c r="AC20" s="1">
        <f>Q20+S20+U20+W20+Y20</f>
        <v>9638</v>
      </c>
      <c r="AE20" s="8" t="s">
        <v>0</v>
      </c>
      <c r="AF20" s="41">
        <f>IFERROR(B20/Q20,"N.A.")</f>
        <v>7610.1213938411656</v>
      </c>
      <c r="AG20" s="42"/>
      <c r="AH20" s="41">
        <f>IFERROR(D20/S20,"N.A.")</f>
        <v>3663.330258302582</v>
      </c>
      <c r="AI20" s="42"/>
      <c r="AJ20" s="41">
        <f>IFERROR(F20/U20,"N.A.")</f>
        <v>10067.2278338945</v>
      </c>
      <c r="AK20" s="42"/>
      <c r="AL20" s="41">
        <f>IFERROR(H20/W20,"N.A.")</f>
        <v>4339.1059353869268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6813.7319983399038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4313330</v>
      </c>
      <c r="C27" s="4"/>
      <c r="D27" s="4">
        <v>0</v>
      </c>
      <c r="E27" s="4"/>
      <c r="F27" s="4">
        <v>7408900.0000000009</v>
      </c>
      <c r="G27" s="4"/>
      <c r="H27" s="4">
        <v>5165799.9999999991</v>
      </c>
      <c r="I27" s="4"/>
      <c r="J27" s="4">
        <v>0</v>
      </c>
      <c r="K27" s="4"/>
      <c r="L27" s="3">
        <f t="shared" ref="L27:M31" si="5">B27+D27+F27+H27+J27</f>
        <v>16888030</v>
      </c>
      <c r="M27" s="3">
        <f t="shared" si="5"/>
        <v>0</v>
      </c>
      <c r="N27" s="4">
        <f>L27+M27</f>
        <v>16888030</v>
      </c>
      <c r="P27" s="6" t="s">
        <v>12</v>
      </c>
      <c r="Q27" s="4">
        <v>449</v>
      </c>
      <c r="R27" s="4">
        <v>0</v>
      </c>
      <c r="S27" s="4">
        <v>40</v>
      </c>
      <c r="T27" s="4">
        <v>0</v>
      </c>
      <c r="U27" s="4">
        <v>520</v>
      </c>
      <c r="V27" s="4">
        <v>0</v>
      </c>
      <c r="W27" s="4">
        <v>861</v>
      </c>
      <c r="X27" s="4">
        <v>0</v>
      </c>
      <c r="Y27" s="4">
        <v>81</v>
      </c>
      <c r="Z27" s="4">
        <v>0</v>
      </c>
      <c r="AA27" s="3">
        <f t="shared" ref="AA27:AB31" si="6">Q27+S27+U27+W27+Y27</f>
        <v>1951</v>
      </c>
      <c r="AB27" s="3">
        <f t="shared" si="6"/>
        <v>0</v>
      </c>
      <c r="AC27" s="4">
        <f>AA27+AB27</f>
        <v>1951</v>
      </c>
      <c r="AE27" s="6" t="s">
        <v>12</v>
      </c>
      <c r="AF27" s="4">
        <f t="shared" ref="AF27:AR30" si="7">IFERROR(B27/Q27, "N.A.")</f>
        <v>9606.52561247216</v>
      </c>
      <c r="AG27" s="4" t="str">
        <f t="shared" si="7"/>
        <v>N.A.</v>
      </c>
      <c r="AH27" s="4">
        <f t="shared" si="7"/>
        <v>0</v>
      </c>
      <c r="AI27" s="4" t="str">
        <f t="shared" si="7"/>
        <v>N.A.</v>
      </c>
      <c r="AJ27" s="4">
        <f t="shared" si="7"/>
        <v>14247.884615384617</v>
      </c>
      <c r="AK27" s="4" t="str">
        <f t="shared" si="7"/>
        <v>N.A.</v>
      </c>
      <c r="AL27" s="4">
        <f t="shared" si="7"/>
        <v>5999.7677119628324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8656.0891850333155</v>
      </c>
      <c r="AQ27" s="4" t="str">
        <f t="shared" si="7"/>
        <v>N.A.</v>
      </c>
      <c r="AR27" s="4">
        <f t="shared" si="7"/>
        <v>8656.0891850333155</v>
      </c>
    </row>
    <row r="28" spans="1:44" ht="15.75" customHeight="1" thickBot="1" x14ac:dyDescent="0.3">
      <c r="A28" s="6" t="s">
        <v>13</v>
      </c>
      <c r="B28" s="4">
        <v>440750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440750</v>
      </c>
      <c r="M28" s="3">
        <f t="shared" si="5"/>
        <v>0</v>
      </c>
      <c r="N28" s="4">
        <f>L28+M28</f>
        <v>440750</v>
      </c>
      <c r="P28" s="6" t="s">
        <v>13</v>
      </c>
      <c r="Q28" s="4">
        <v>41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41</v>
      </c>
      <c r="AB28" s="3">
        <f t="shared" si="6"/>
        <v>0</v>
      </c>
      <c r="AC28" s="4">
        <f>AA28+AB28</f>
        <v>41</v>
      </c>
      <c r="AE28" s="6" t="s">
        <v>13</v>
      </c>
      <c r="AF28" s="4">
        <f t="shared" si="7"/>
        <v>10750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10750</v>
      </c>
      <c r="AQ28" s="4" t="str">
        <f t="shared" si="7"/>
        <v>N.A.</v>
      </c>
      <c r="AR28" s="4">
        <f t="shared" si="7"/>
        <v>10750</v>
      </c>
    </row>
    <row r="29" spans="1:44" ht="15.75" customHeight="1" thickBot="1" x14ac:dyDescent="0.3">
      <c r="A29" s="6" t="s">
        <v>14</v>
      </c>
      <c r="B29" s="4">
        <v>13986100.000000002</v>
      </c>
      <c r="C29" s="4">
        <v>14246649.999999998</v>
      </c>
      <c r="D29" s="4">
        <v>0</v>
      </c>
      <c r="E29" s="4"/>
      <c r="F29" s="4"/>
      <c r="G29" s="4">
        <v>688000</v>
      </c>
      <c r="H29" s="4"/>
      <c r="I29" s="4">
        <v>0</v>
      </c>
      <c r="J29" s="4"/>
      <c r="K29" s="4"/>
      <c r="L29" s="3">
        <f t="shared" si="5"/>
        <v>13986100.000000002</v>
      </c>
      <c r="M29" s="3">
        <f t="shared" si="5"/>
        <v>14934649.999999998</v>
      </c>
      <c r="N29" s="4">
        <f>L29+M29</f>
        <v>28920750</v>
      </c>
      <c r="P29" s="6" t="s">
        <v>14</v>
      </c>
      <c r="Q29" s="4">
        <v>1547</v>
      </c>
      <c r="R29" s="4">
        <v>1937</v>
      </c>
      <c r="S29" s="4">
        <v>291</v>
      </c>
      <c r="T29" s="4">
        <v>0</v>
      </c>
      <c r="U29" s="4">
        <v>0</v>
      </c>
      <c r="V29" s="4">
        <v>80</v>
      </c>
      <c r="W29" s="4">
        <v>0</v>
      </c>
      <c r="X29" s="4">
        <v>41</v>
      </c>
      <c r="Y29" s="4">
        <v>0</v>
      </c>
      <c r="Z29" s="4">
        <v>0</v>
      </c>
      <c r="AA29" s="3">
        <f t="shared" si="6"/>
        <v>1838</v>
      </c>
      <c r="AB29" s="3">
        <f t="shared" si="6"/>
        <v>2058</v>
      </c>
      <c r="AC29" s="4">
        <f>AA29+AB29</f>
        <v>3896</v>
      </c>
      <c r="AE29" s="6" t="s">
        <v>14</v>
      </c>
      <c r="AF29" s="4">
        <f t="shared" si="7"/>
        <v>9040.788623141565</v>
      </c>
      <c r="AG29" s="4">
        <f t="shared" si="7"/>
        <v>7355.0077439339175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>
        <f t="shared" si="7"/>
        <v>8600</v>
      </c>
      <c r="AL29" s="4" t="str">
        <f t="shared" si="7"/>
        <v>N.A.</v>
      </c>
      <c r="AM29" s="4">
        <f t="shared" si="7"/>
        <v>0</v>
      </c>
      <c r="AN29" s="4" t="str">
        <f t="shared" si="7"/>
        <v>N.A.</v>
      </c>
      <c r="AO29" s="4" t="str">
        <f t="shared" si="7"/>
        <v>N.A.</v>
      </c>
      <c r="AP29" s="4">
        <f t="shared" si="7"/>
        <v>7609.412404787814</v>
      </c>
      <c r="AQ29" s="4">
        <f t="shared" si="7"/>
        <v>7256.8756073858103</v>
      </c>
      <c r="AR29" s="4">
        <f t="shared" si="7"/>
        <v>7423.1904517453795</v>
      </c>
    </row>
    <row r="30" spans="1:44" ht="15.75" customHeight="1" thickBot="1" x14ac:dyDescent="0.3">
      <c r="A30" s="6" t="s">
        <v>15</v>
      </c>
      <c r="B30" s="4"/>
      <c r="C30" s="4"/>
      <c r="D30" s="4">
        <v>617050</v>
      </c>
      <c r="E30" s="4"/>
      <c r="F30" s="4"/>
      <c r="G30" s="4">
        <v>873000</v>
      </c>
      <c r="H30" s="4"/>
      <c r="I30" s="4"/>
      <c r="J30" s="4"/>
      <c r="K30" s="4"/>
      <c r="L30" s="3">
        <f t="shared" si="5"/>
        <v>617050</v>
      </c>
      <c r="M30" s="3">
        <f t="shared" si="5"/>
        <v>873000</v>
      </c>
      <c r="N30" s="4">
        <f>L30+M30</f>
        <v>1490050</v>
      </c>
      <c r="P30" s="6" t="s">
        <v>15</v>
      </c>
      <c r="Q30" s="4">
        <v>0</v>
      </c>
      <c r="R30" s="4">
        <v>0</v>
      </c>
      <c r="S30" s="4">
        <v>41</v>
      </c>
      <c r="T30" s="4">
        <v>0</v>
      </c>
      <c r="U30" s="4">
        <v>0</v>
      </c>
      <c r="V30" s="4">
        <v>291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41</v>
      </c>
      <c r="AB30" s="3">
        <f t="shared" si="6"/>
        <v>291</v>
      </c>
      <c r="AC30" s="4">
        <f>AA30+AB30</f>
        <v>332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>
        <f t="shared" si="7"/>
        <v>15050</v>
      </c>
      <c r="AI30" s="4" t="str">
        <f t="shared" si="7"/>
        <v>N.A.</v>
      </c>
      <c r="AJ30" s="4" t="str">
        <f t="shared" si="7"/>
        <v>N.A.</v>
      </c>
      <c r="AK30" s="4">
        <f t="shared" si="7"/>
        <v>3000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15050</v>
      </c>
      <c r="AQ30" s="4">
        <f t="shared" si="7"/>
        <v>3000</v>
      </c>
      <c r="AR30" s="4">
        <f t="shared" si="7"/>
        <v>4488.1024096385545</v>
      </c>
    </row>
    <row r="31" spans="1:44" ht="15.75" customHeight="1" thickBot="1" x14ac:dyDescent="0.3">
      <c r="A31" s="7" t="s">
        <v>16</v>
      </c>
      <c r="B31" s="4">
        <v>18740179.999999996</v>
      </c>
      <c r="C31" s="4">
        <v>14246649.999999998</v>
      </c>
      <c r="D31" s="4">
        <v>617049.99999999988</v>
      </c>
      <c r="E31" s="4"/>
      <c r="F31" s="4">
        <v>7408900.0000000009</v>
      </c>
      <c r="G31" s="4">
        <v>1561000</v>
      </c>
      <c r="H31" s="4">
        <v>5165799.9999999991</v>
      </c>
      <c r="I31" s="4">
        <v>0</v>
      </c>
      <c r="J31" s="4">
        <v>0</v>
      </c>
      <c r="K31" s="4"/>
      <c r="L31" s="3">
        <f t="shared" si="5"/>
        <v>31931929.999999996</v>
      </c>
      <c r="M31" s="3">
        <f t="shared" si="5"/>
        <v>15807649.999999998</v>
      </c>
      <c r="N31" s="4"/>
      <c r="P31" s="7" t="s">
        <v>16</v>
      </c>
      <c r="Q31" s="4">
        <v>2037</v>
      </c>
      <c r="R31" s="4">
        <v>1937</v>
      </c>
      <c r="S31" s="4">
        <v>372</v>
      </c>
      <c r="T31" s="4">
        <v>0</v>
      </c>
      <c r="U31" s="4">
        <v>520</v>
      </c>
      <c r="V31" s="4">
        <v>371</v>
      </c>
      <c r="W31" s="4">
        <v>861</v>
      </c>
      <c r="X31" s="4">
        <v>41</v>
      </c>
      <c r="Y31" s="4">
        <v>81</v>
      </c>
      <c r="Z31" s="4">
        <v>0</v>
      </c>
      <c r="AA31" s="3">
        <f t="shared" si="6"/>
        <v>3871</v>
      </c>
      <c r="AB31" s="3">
        <f t="shared" si="6"/>
        <v>2349</v>
      </c>
      <c r="AC31" s="4"/>
      <c r="AE31" s="7" t="s">
        <v>16</v>
      </c>
      <c r="AF31" s="4">
        <f t="shared" ref="AF31:AQ31" si="8">IFERROR(B31/Q31, "N.A.")</f>
        <v>9199.8919980363262</v>
      </c>
      <c r="AG31" s="4">
        <f t="shared" si="8"/>
        <v>7355.0077439339175</v>
      </c>
      <c r="AH31" s="4">
        <f t="shared" si="8"/>
        <v>1658.7365591397847</v>
      </c>
      <c r="AI31" s="4" t="str">
        <f t="shared" si="8"/>
        <v>N.A.</v>
      </c>
      <c r="AJ31" s="4">
        <f t="shared" si="8"/>
        <v>14247.884615384617</v>
      </c>
      <c r="AK31" s="4">
        <f t="shared" si="8"/>
        <v>4207.5471698113206</v>
      </c>
      <c r="AL31" s="4">
        <f t="shared" si="8"/>
        <v>5999.7677119628324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8249.0131748902077</v>
      </c>
      <c r="AQ31" s="4">
        <f t="shared" si="8"/>
        <v>6729.5232013622808</v>
      </c>
      <c r="AR31" s="4"/>
    </row>
    <row r="32" spans="1:44" ht="15.75" thickBot="1" x14ac:dyDescent="0.3">
      <c r="A32" s="8" t="s">
        <v>0</v>
      </c>
      <c r="B32" s="39">
        <f>B31+C31</f>
        <v>32986829.999999993</v>
      </c>
      <c r="C32" s="40"/>
      <c r="D32" s="39">
        <f>D31+E31</f>
        <v>617049.99999999988</v>
      </c>
      <c r="E32" s="40"/>
      <c r="F32" s="39">
        <f>F31+G31</f>
        <v>8969900</v>
      </c>
      <c r="G32" s="40"/>
      <c r="H32" s="39">
        <f>H31+I31</f>
        <v>5165799.9999999991</v>
      </c>
      <c r="I32" s="40"/>
      <c r="J32" s="39">
        <f>J31+K31</f>
        <v>0</v>
      </c>
      <c r="K32" s="40"/>
      <c r="L32" s="5"/>
      <c r="M32" s="2"/>
      <c r="N32" s="1">
        <f>B32+D32+F32+H32+J32</f>
        <v>47739579.999999993</v>
      </c>
      <c r="P32" s="8" t="s">
        <v>0</v>
      </c>
      <c r="Q32" s="39">
        <f>Q31+R31</f>
        <v>3974</v>
      </c>
      <c r="R32" s="40"/>
      <c r="S32" s="39">
        <f>S31+T31</f>
        <v>372</v>
      </c>
      <c r="T32" s="40"/>
      <c r="U32" s="39">
        <f>U31+V31</f>
        <v>891</v>
      </c>
      <c r="V32" s="40"/>
      <c r="W32" s="39">
        <f>W31+X31</f>
        <v>902</v>
      </c>
      <c r="X32" s="40"/>
      <c r="Y32" s="39">
        <f>Y31+Z31</f>
        <v>81</v>
      </c>
      <c r="Z32" s="40"/>
      <c r="AA32" s="5"/>
      <c r="AB32" s="2"/>
      <c r="AC32" s="1">
        <f>Q32+S32+U32+W32+Y32</f>
        <v>6220</v>
      </c>
      <c r="AE32" s="8" t="s">
        <v>0</v>
      </c>
      <c r="AF32" s="41">
        <f>IFERROR(B32/Q32,"N.A.")</f>
        <v>8300.6618017111196</v>
      </c>
      <c r="AG32" s="42"/>
      <c r="AH32" s="41">
        <f>IFERROR(D32/S32,"N.A.")</f>
        <v>1658.7365591397847</v>
      </c>
      <c r="AI32" s="42"/>
      <c r="AJ32" s="41">
        <f>IFERROR(F32/U32,"N.A.")</f>
        <v>10067.2278338945</v>
      </c>
      <c r="AK32" s="42"/>
      <c r="AL32" s="41">
        <f>IFERROR(H32/W32,"N.A.")</f>
        <v>5727.0509977827041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7675.1736334405132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/>
      <c r="C39" s="4"/>
      <c r="D39" s="4">
        <v>3354000</v>
      </c>
      <c r="E39" s="4"/>
      <c r="F39" s="4"/>
      <c r="G39" s="4"/>
      <c r="H39" s="4">
        <v>609549.99999999988</v>
      </c>
      <c r="I39" s="4"/>
      <c r="J39" s="4">
        <v>0</v>
      </c>
      <c r="K39" s="4"/>
      <c r="L39" s="3">
        <f t="shared" ref="L39:M43" si="9">B39+D39+F39+H39+J39</f>
        <v>3963550</v>
      </c>
      <c r="M39" s="3">
        <f t="shared" si="9"/>
        <v>0</v>
      </c>
      <c r="N39" s="4">
        <f>L39+M39</f>
        <v>3963550</v>
      </c>
      <c r="P39" s="6" t="s">
        <v>12</v>
      </c>
      <c r="Q39" s="4">
        <v>0</v>
      </c>
      <c r="R39" s="4">
        <v>0</v>
      </c>
      <c r="S39" s="4">
        <v>130</v>
      </c>
      <c r="T39" s="4">
        <v>0</v>
      </c>
      <c r="U39" s="4">
        <v>0</v>
      </c>
      <c r="V39" s="4">
        <v>0</v>
      </c>
      <c r="W39" s="4">
        <v>429</v>
      </c>
      <c r="X39" s="4">
        <v>0</v>
      </c>
      <c r="Y39" s="4">
        <v>81</v>
      </c>
      <c r="Z39" s="4">
        <v>0</v>
      </c>
      <c r="AA39" s="3">
        <f t="shared" ref="AA39:AB43" si="10">Q39+S39+U39+W39+Y39</f>
        <v>640</v>
      </c>
      <c r="AB39" s="3">
        <f t="shared" si="10"/>
        <v>0</v>
      </c>
      <c r="AC39" s="4">
        <f>AA39+AB39</f>
        <v>640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>
        <f t="shared" si="11"/>
        <v>25800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1420.8624708624707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6193.046875</v>
      </c>
      <c r="AQ39" s="4" t="str">
        <f t="shared" si="11"/>
        <v>N.A.</v>
      </c>
      <c r="AR39" s="4">
        <f t="shared" si="11"/>
        <v>6193.046875</v>
      </c>
    </row>
    <row r="40" spans="1:44" ht="15.75" customHeight="1" thickBot="1" x14ac:dyDescent="0.3">
      <c r="A40" s="6" t="s">
        <v>13</v>
      </c>
      <c r="B40" s="4">
        <v>2185905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2185905</v>
      </c>
      <c r="M40" s="3">
        <f t="shared" si="9"/>
        <v>0</v>
      </c>
      <c r="N40" s="4">
        <f>L40+M40</f>
        <v>2185905</v>
      </c>
      <c r="P40" s="6" t="s">
        <v>13</v>
      </c>
      <c r="Q40" s="4">
        <v>436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436</v>
      </c>
      <c r="AB40" s="3">
        <f t="shared" si="10"/>
        <v>0</v>
      </c>
      <c r="AC40" s="4">
        <f>AA40+AB40</f>
        <v>436</v>
      </c>
      <c r="AE40" s="6" t="s">
        <v>13</v>
      </c>
      <c r="AF40" s="4">
        <f t="shared" si="11"/>
        <v>5013.5435779816517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5013.5435779816517</v>
      </c>
      <c r="AQ40" s="4" t="str">
        <f t="shared" si="11"/>
        <v>N.A.</v>
      </c>
      <c r="AR40" s="4">
        <f t="shared" si="11"/>
        <v>5013.5435779816517</v>
      </c>
    </row>
    <row r="41" spans="1:44" ht="15.75" customHeight="1" thickBot="1" x14ac:dyDescent="0.3">
      <c r="A41" s="6" t="s">
        <v>14</v>
      </c>
      <c r="B41" s="4">
        <v>2102000.0000000005</v>
      </c>
      <c r="C41" s="4">
        <v>9679714</v>
      </c>
      <c r="D41" s="4">
        <v>0</v>
      </c>
      <c r="E41" s="4"/>
      <c r="F41" s="4"/>
      <c r="G41" s="4"/>
      <c r="H41" s="4"/>
      <c r="I41" s="4"/>
      <c r="J41" s="4"/>
      <c r="K41" s="4"/>
      <c r="L41" s="3">
        <f t="shared" si="9"/>
        <v>2102000.0000000005</v>
      </c>
      <c r="M41" s="3">
        <f t="shared" si="9"/>
        <v>9679714</v>
      </c>
      <c r="N41" s="4">
        <f>L41+M41</f>
        <v>11781714</v>
      </c>
      <c r="P41" s="6" t="s">
        <v>14</v>
      </c>
      <c r="Q41" s="4">
        <v>292</v>
      </c>
      <c r="R41" s="4">
        <v>1468</v>
      </c>
      <c r="S41" s="4">
        <v>582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874</v>
      </c>
      <c r="AB41" s="3">
        <f t="shared" si="10"/>
        <v>1468</v>
      </c>
      <c r="AC41" s="4">
        <f>AA41+AB41</f>
        <v>2342</v>
      </c>
      <c r="AE41" s="6" t="s">
        <v>14</v>
      </c>
      <c r="AF41" s="4">
        <f t="shared" si="11"/>
        <v>7198.6301369863031</v>
      </c>
      <c r="AG41" s="4">
        <f t="shared" si="11"/>
        <v>6593.8106267029971</v>
      </c>
      <c r="AH41" s="4">
        <f t="shared" si="11"/>
        <v>0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2405.0343249427924</v>
      </c>
      <c r="AQ41" s="4">
        <f t="shared" si="11"/>
        <v>6593.8106267029971</v>
      </c>
      <c r="AR41" s="4">
        <f t="shared" si="11"/>
        <v>5030.6208368915459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4287905</v>
      </c>
      <c r="C43" s="4">
        <v>9679714</v>
      </c>
      <c r="D43" s="4">
        <v>3354000</v>
      </c>
      <c r="E43" s="4"/>
      <c r="F43" s="4"/>
      <c r="G43" s="4"/>
      <c r="H43" s="4">
        <v>609549.99999999988</v>
      </c>
      <c r="I43" s="4"/>
      <c r="J43" s="4">
        <v>0</v>
      </c>
      <c r="K43" s="4"/>
      <c r="L43" s="3">
        <f t="shared" si="9"/>
        <v>8251455</v>
      </c>
      <c r="M43" s="3">
        <f t="shared" si="9"/>
        <v>9679714</v>
      </c>
      <c r="N43" s="4"/>
      <c r="P43" s="7" t="s">
        <v>16</v>
      </c>
      <c r="Q43" s="4">
        <v>728</v>
      </c>
      <c r="R43" s="4">
        <v>1468</v>
      </c>
      <c r="S43" s="4">
        <v>712</v>
      </c>
      <c r="T43" s="4">
        <v>0</v>
      </c>
      <c r="U43" s="4">
        <v>0</v>
      </c>
      <c r="V43" s="4">
        <v>0</v>
      </c>
      <c r="W43" s="4">
        <v>429</v>
      </c>
      <c r="X43" s="4">
        <v>0</v>
      </c>
      <c r="Y43" s="4">
        <v>81</v>
      </c>
      <c r="Z43" s="4">
        <v>0</v>
      </c>
      <c r="AA43" s="3">
        <f t="shared" si="10"/>
        <v>1950</v>
      </c>
      <c r="AB43" s="3">
        <f t="shared" si="10"/>
        <v>1468</v>
      </c>
      <c r="AC43" s="4"/>
      <c r="AE43" s="7" t="s">
        <v>16</v>
      </c>
      <c r="AF43" s="4">
        <f t="shared" ref="AF43:AQ43" si="12">IFERROR(B43/Q43, "N.A.")</f>
        <v>5889.9793956043959</v>
      </c>
      <c r="AG43" s="4">
        <f t="shared" si="12"/>
        <v>6593.8106267029971</v>
      </c>
      <c r="AH43" s="4">
        <f t="shared" si="12"/>
        <v>4710.6741573033705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1420.8624708624707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4231.5153846153844</v>
      </c>
      <c r="AQ43" s="4">
        <f t="shared" si="12"/>
        <v>6593.8106267029971</v>
      </c>
      <c r="AR43" s="4"/>
    </row>
    <row r="44" spans="1:44" ht="15.75" thickBot="1" x14ac:dyDescent="0.3">
      <c r="A44" s="8" t="s">
        <v>0</v>
      </c>
      <c r="B44" s="39">
        <f>B43+C43</f>
        <v>13967619</v>
      </c>
      <c r="C44" s="40"/>
      <c r="D44" s="39">
        <f>D43+E43</f>
        <v>3354000</v>
      </c>
      <c r="E44" s="40"/>
      <c r="F44" s="39">
        <f>F43+G43</f>
        <v>0</v>
      </c>
      <c r="G44" s="40"/>
      <c r="H44" s="39">
        <f>H43+I43</f>
        <v>609549.99999999988</v>
      </c>
      <c r="I44" s="40"/>
      <c r="J44" s="39">
        <f>J43+K43</f>
        <v>0</v>
      </c>
      <c r="K44" s="40"/>
      <c r="L44" s="5"/>
      <c r="M44" s="2"/>
      <c r="N44" s="1">
        <f>B44+D44+F44+H44+J44</f>
        <v>17931169</v>
      </c>
      <c r="P44" s="8" t="s">
        <v>0</v>
      </c>
      <c r="Q44" s="39">
        <f>Q43+R43</f>
        <v>2196</v>
      </c>
      <c r="R44" s="40"/>
      <c r="S44" s="39">
        <f>S43+T43</f>
        <v>712</v>
      </c>
      <c r="T44" s="40"/>
      <c r="U44" s="39">
        <f>U43+V43</f>
        <v>0</v>
      </c>
      <c r="V44" s="40"/>
      <c r="W44" s="39">
        <f>W43+X43</f>
        <v>429</v>
      </c>
      <c r="X44" s="40"/>
      <c r="Y44" s="39">
        <f>Y43+Z43</f>
        <v>81</v>
      </c>
      <c r="Z44" s="40"/>
      <c r="AA44" s="5"/>
      <c r="AB44" s="2"/>
      <c r="AC44" s="1">
        <f>Q44+S44+U44+W44+Y44</f>
        <v>3418</v>
      </c>
      <c r="AE44" s="8" t="s">
        <v>0</v>
      </c>
      <c r="AF44" s="41">
        <f>IFERROR(B44/Q44,"N.A.")</f>
        <v>6360.4822404371589</v>
      </c>
      <c r="AG44" s="42"/>
      <c r="AH44" s="41">
        <f>IFERROR(D44/S44,"N.A.")</f>
        <v>4710.6741573033705</v>
      </c>
      <c r="AI44" s="42"/>
      <c r="AJ44" s="41" t="str">
        <f>IFERROR(F44/U44,"N.A.")</f>
        <v>N.A.</v>
      </c>
      <c r="AK44" s="42"/>
      <c r="AL44" s="41">
        <f>IFERROR(H44/W44,"N.A.")</f>
        <v>1420.8624708624707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5246.0997659449968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93073760</v>
      </c>
      <c r="C15" s="4"/>
      <c r="D15" s="4">
        <v>6496870.0000000009</v>
      </c>
      <c r="E15" s="4"/>
      <c r="F15" s="4">
        <v>32216655</v>
      </c>
      <c r="G15" s="4"/>
      <c r="H15" s="4">
        <v>124710870.00000003</v>
      </c>
      <c r="I15" s="4"/>
      <c r="J15" s="4">
        <v>0</v>
      </c>
      <c r="K15" s="4"/>
      <c r="L15" s="3">
        <f t="shared" ref="L15:M19" si="0">B15+D15+F15+H15+J15</f>
        <v>256498155.00000003</v>
      </c>
      <c r="M15" s="3">
        <f t="shared" si="0"/>
        <v>0</v>
      </c>
      <c r="N15" s="4">
        <f>L15+M15</f>
        <v>256498155.00000003</v>
      </c>
      <c r="P15" s="6" t="s">
        <v>12</v>
      </c>
      <c r="Q15" s="4">
        <v>12020</v>
      </c>
      <c r="R15" s="4">
        <v>0</v>
      </c>
      <c r="S15" s="4">
        <v>1687</v>
      </c>
      <c r="T15" s="4">
        <v>0</v>
      </c>
      <c r="U15" s="4">
        <v>4071</v>
      </c>
      <c r="V15" s="4">
        <v>0</v>
      </c>
      <c r="W15" s="4">
        <v>23255</v>
      </c>
      <c r="X15" s="4">
        <v>0</v>
      </c>
      <c r="Y15" s="4">
        <v>1055</v>
      </c>
      <c r="Z15" s="4">
        <v>0</v>
      </c>
      <c r="AA15" s="3">
        <f t="shared" ref="AA15:AB19" si="1">Q15+S15+U15+W15+Y15</f>
        <v>42088</v>
      </c>
      <c r="AB15" s="3">
        <f t="shared" si="1"/>
        <v>0</v>
      </c>
      <c r="AC15" s="4">
        <f>AA15+AB15</f>
        <v>42088</v>
      </c>
      <c r="AE15" s="6" t="s">
        <v>12</v>
      </c>
      <c r="AF15" s="4">
        <f t="shared" ref="AF15:AR18" si="2">IFERROR(B15/Q15, "N.A.")</f>
        <v>7743.2412645590684</v>
      </c>
      <c r="AG15" s="4" t="str">
        <f t="shared" si="2"/>
        <v>N.A.</v>
      </c>
      <c r="AH15" s="4">
        <f t="shared" si="2"/>
        <v>3851.1381149970366</v>
      </c>
      <c r="AI15" s="4" t="str">
        <f t="shared" si="2"/>
        <v>N.A.</v>
      </c>
      <c r="AJ15" s="4">
        <f t="shared" si="2"/>
        <v>7913.695652173913</v>
      </c>
      <c r="AK15" s="4" t="str">
        <f t="shared" si="2"/>
        <v>N.A.</v>
      </c>
      <c r="AL15" s="4">
        <f t="shared" si="2"/>
        <v>5362.7551064287263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6094.329856491162</v>
      </c>
      <c r="AQ15" s="4" t="str">
        <f t="shared" si="2"/>
        <v>N.A.</v>
      </c>
      <c r="AR15" s="4">
        <f t="shared" si="2"/>
        <v>6094.329856491162</v>
      </c>
    </row>
    <row r="16" spans="1:44" ht="15.75" customHeight="1" thickBot="1" x14ac:dyDescent="0.3">
      <c r="A16" s="6" t="s">
        <v>13</v>
      </c>
      <c r="B16" s="4">
        <v>18581630</v>
      </c>
      <c r="C16" s="4">
        <v>470850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18581630</v>
      </c>
      <c r="M16" s="3">
        <f t="shared" si="0"/>
        <v>470850</v>
      </c>
      <c r="N16" s="4">
        <f>L16+M16</f>
        <v>19052480</v>
      </c>
      <c r="P16" s="6" t="s">
        <v>13</v>
      </c>
      <c r="Q16" s="4">
        <v>5466</v>
      </c>
      <c r="R16" s="4">
        <v>266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5466</v>
      </c>
      <c r="AB16" s="3">
        <f t="shared" si="1"/>
        <v>266</v>
      </c>
      <c r="AC16" s="4">
        <f>AA16+AB16</f>
        <v>5732</v>
      </c>
      <c r="AE16" s="6" t="s">
        <v>13</v>
      </c>
      <c r="AF16" s="4">
        <f t="shared" si="2"/>
        <v>3399.4932308818147</v>
      </c>
      <c r="AG16" s="4">
        <f t="shared" si="2"/>
        <v>1770.1127819548872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3399.4932308818147</v>
      </c>
      <c r="AQ16" s="4">
        <f t="shared" si="2"/>
        <v>1770.1127819548872</v>
      </c>
      <c r="AR16" s="4">
        <f t="shared" si="2"/>
        <v>3323.8799720865318</v>
      </c>
    </row>
    <row r="17" spans="1:44" ht="15.75" customHeight="1" thickBot="1" x14ac:dyDescent="0.3">
      <c r="A17" s="6" t="s">
        <v>14</v>
      </c>
      <c r="B17" s="4">
        <v>106556104.99999996</v>
      </c>
      <c r="C17" s="4">
        <v>683815620</v>
      </c>
      <c r="D17" s="4">
        <v>11051530</v>
      </c>
      <c r="E17" s="4">
        <v>5399999.9999999991</v>
      </c>
      <c r="F17" s="4"/>
      <c r="G17" s="4">
        <v>47642750</v>
      </c>
      <c r="H17" s="4"/>
      <c r="I17" s="4">
        <v>30413620</v>
      </c>
      <c r="J17" s="4">
        <v>0</v>
      </c>
      <c r="K17" s="4"/>
      <c r="L17" s="3">
        <f t="shared" si="0"/>
        <v>117607634.99999996</v>
      </c>
      <c r="M17" s="3">
        <f t="shared" si="0"/>
        <v>767271990</v>
      </c>
      <c r="N17" s="4">
        <f>L17+M17</f>
        <v>884879625</v>
      </c>
      <c r="P17" s="6" t="s">
        <v>14</v>
      </c>
      <c r="Q17" s="4">
        <v>15875</v>
      </c>
      <c r="R17" s="4">
        <v>63704</v>
      </c>
      <c r="S17" s="4">
        <v>1838</v>
      </c>
      <c r="T17" s="4">
        <v>670</v>
      </c>
      <c r="U17" s="4">
        <v>0</v>
      </c>
      <c r="V17" s="4">
        <v>5777</v>
      </c>
      <c r="W17" s="4">
        <v>0</v>
      </c>
      <c r="X17" s="4">
        <v>2982</v>
      </c>
      <c r="Y17" s="4">
        <v>2237</v>
      </c>
      <c r="Z17" s="4">
        <v>0</v>
      </c>
      <c r="AA17" s="3">
        <f t="shared" si="1"/>
        <v>19950</v>
      </c>
      <c r="AB17" s="3">
        <f t="shared" si="1"/>
        <v>73133</v>
      </c>
      <c r="AC17" s="4">
        <f>AA17+AB17</f>
        <v>93083</v>
      </c>
      <c r="AE17" s="6" t="s">
        <v>14</v>
      </c>
      <c r="AF17" s="4">
        <f t="shared" si="2"/>
        <v>6712.1955905511786</v>
      </c>
      <c r="AG17" s="4">
        <f t="shared" si="2"/>
        <v>10734.265038302148</v>
      </c>
      <c r="AH17" s="4">
        <f t="shared" si="2"/>
        <v>6012.8019586507071</v>
      </c>
      <c r="AI17" s="4">
        <f t="shared" si="2"/>
        <v>8059.7014925373123</v>
      </c>
      <c r="AJ17" s="4" t="str">
        <f t="shared" si="2"/>
        <v>N.A.</v>
      </c>
      <c r="AK17" s="4">
        <f t="shared" si="2"/>
        <v>8246.9707460619702</v>
      </c>
      <c r="AL17" s="4" t="str">
        <f t="shared" si="2"/>
        <v>N.A.</v>
      </c>
      <c r="AM17" s="4">
        <f t="shared" si="2"/>
        <v>10199.067739771965</v>
      </c>
      <c r="AN17" s="4">
        <f t="shared" si="2"/>
        <v>0</v>
      </c>
      <c r="AO17" s="4" t="str">
        <f t="shared" si="2"/>
        <v>N.A.</v>
      </c>
      <c r="AP17" s="4">
        <f t="shared" si="2"/>
        <v>5895.1195488721778</v>
      </c>
      <c r="AQ17" s="4">
        <f t="shared" si="2"/>
        <v>10491.460626529748</v>
      </c>
      <c r="AR17" s="4">
        <f t="shared" si="2"/>
        <v>9506.3505151316567</v>
      </c>
    </row>
    <row r="18" spans="1:44" ht="15.75" customHeight="1" thickBot="1" x14ac:dyDescent="0.3">
      <c r="A18" s="6" t="s">
        <v>15</v>
      </c>
      <c r="B18" s="4">
        <v>24817235.000000004</v>
      </c>
      <c r="C18" s="4">
        <v>6245320</v>
      </c>
      <c r="D18" s="4">
        <v>4673780</v>
      </c>
      <c r="E18" s="4"/>
      <c r="F18" s="4"/>
      <c r="G18" s="4">
        <v>31623058</v>
      </c>
      <c r="H18" s="4">
        <v>10625343.000000002</v>
      </c>
      <c r="I18" s="4"/>
      <c r="J18" s="4">
        <v>0</v>
      </c>
      <c r="K18" s="4"/>
      <c r="L18" s="3">
        <f t="shared" si="0"/>
        <v>40116358.000000007</v>
      </c>
      <c r="M18" s="3">
        <f t="shared" si="0"/>
        <v>37868378</v>
      </c>
      <c r="N18" s="4">
        <f>L18+M18</f>
        <v>77984736</v>
      </c>
      <c r="P18" s="6" t="s">
        <v>15</v>
      </c>
      <c r="Q18" s="4">
        <v>4493</v>
      </c>
      <c r="R18" s="4">
        <v>913</v>
      </c>
      <c r="S18" s="4">
        <v>1424</v>
      </c>
      <c r="T18" s="4">
        <v>0</v>
      </c>
      <c r="U18" s="4">
        <v>0</v>
      </c>
      <c r="V18" s="4">
        <v>1339</v>
      </c>
      <c r="W18" s="4">
        <v>3453</v>
      </c>
      <c r="X18" s="4">
        <v>0</v>
      </c>
      <c r="Y18" s="4">
        <v>266</v>
      </c>
      <c r="Z18" s="4">
        <v>0</v>
      </c>
      <c r="AA18" s="3">
        <f t="shared" si="1"/>
        <v>9636</v>
      </c>
      <c r="AB18" s="3">
        <f t="shared" si="1"/>
        <v>2252</v>
      </c>
      <c r="AC18" s="4">
        <f>AA18+AB18</f>
        <v>11888</v>
      </c>
      <c r="AE18" s="6" t="s">
        <v>15</v>
      </c>
      <c r="AF18" s="4">
        <f t="shared" si="2"/>
        <v>5523.5332739817504</v>
      </c>
      <c r="AG18" s="4">
        <f t="shared" si="2"/>
        <v>6840.4381161007668</v>
      </c>
      <c r="AH18" s="4">
        <f t="shared" si="2"/>
        <v>3282.1488764044943</v>
      </c>
      <c r="AI18" s="4" t="str">
        <f t="shared" si="2"/>
        <v>N.A.</v>
      </c>
      <c r="AJ18" s="4" t="str">
        <f t="shared" si="2"/>
        <v>N.A.</v>
      </c>
      <c r="AK18" s="4">
        <f t="shared" si="2"/>
        <v>23616.921583271098</v>
      </c>
      <c r="AL18" s="4">
        <f t="shared" si="2"/>
        <v>3077.1337966985234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4163.1753839767543</v>
      </c>
      <c r="AQ18" s="4">
        <f t="shared" si="2"/>
        <v>16815.443161634103</v>
      </c>
      <c r="AR18" s="4">
        <f t="shared" si="2"/>
        <v>6559.9542395693134</v>
      </c>
    </row>
    <row r="19" spans="1:44" ht="15.75" customHeight="1" thickBot="1" x14ac:dyDescent="0.3">
      <c r="A19" s="7" t="s">
        <v>16</v>
      </c>
      <c r="B19" s="4">
        <v>243028729.99999997</v>
      </c>
      <c r="C19" s="4">
        <v>690531790.00000012</v>
      </c>
      <c r="D19" s="4">
        <v>22222180.000000004</v>
      </c>
      <c r="E19" s="4">
        <v>5399999.9999999991</v>
      </c>
      <c r="F19" s="4">
        <v>32216655</v>
      </c>
      <c r="G19" s="4">
        <v>79265808</v>
      </c>
      <c r="H19" s="4">
        <v>135336213</v>
      </c>
      <c r="I19" s="4">
        <v>30413620</v>
      </c>
      <c r="J19" s="4">
        <v>0</v>
      </c>
      <c r="K19" s="4"/>
      <c r="L19" s="3">
        <f t="shared" si="0"/>
        <v>432803778</v>
      </c>
      <c r="M19" s="3">
        <f t="shared" si="0"/>
        <v>805611218.00000012</v>
      </c>
      <c r="N19" s="4"/>
      <c r="P19" s="7" t="s">
        <v>16</v>
      </c>
      <c r="Q19" s="4">
        <v>37854</v>
      </c>
      <c r="R19" s="4">
        <v>64883</v>
      </c>
      <c r="S19" s="4">
        <v>4949</v>
      </c>
      <c r="T19" s="4">
        <v>670</v>
      </c>
      <c r="U19" s="4">
        <v>4071</v>
      </c>
      <c r="V19" s="4">
        <v>7116</v>
      </c>
      <c r="W19" s="4">
        <v>26708</v>
      </c>
      <c r="X19" s="4">
        <v>2982</v>
      </c>
      <c r="Y19" s="4">
        <v>3558</v>
      </c>
      <c r="Z19" s="4">
        <v>0</v>
      </c>
      <c r="AA19" s="3">
        <f t="shared" si="1"/>
        <v>77140</v>
      </c>
      <c r="AB19" s="3">
        <f t="shared" si="1"/>
        <v>75651</v>
      </c>
      <c r="AC19" s="4"/>
      <c r="AE19" s="7" t="s">
        <v>16</v>
      </c>
      <c r="AF19" s="4">
        <f t="shared" ref="AF19:AQ19" si="3">IFERROR(B19/Q19, "N.A.")</f>
        <v>6420.1598245892101</v>
      </c>
      <c r="AG19" s="4">
        <f t="shared" si="3"/>
        <v>10642.722901222201</v>
      </c>
      <c r="AH19" s="4">
        <f t="shared" si="3"/>
        <v>4490.2364113962421</v>
      </c>
      <c r="AI19" s="4">
        <f t="shared" si="3"/>
        <v>8059.7014925373123</v>
      </c>
      <c r="AJ19" s="4">
        <f t="shared" si="3"/>
        <v>7913.695652173913</v>
      </c>
      <c r="AK19" s="4">
        <f t="shared" si="3"/>
        <v>11139.096121416525</v>
      </c>
      <c r="AL19" s="4">
        <f t="shared" si="3"/>
        <v>5067.2537441964951</v>
      </c>
      <c r="AM19" s="4">
        <f t="shared" si="3"/>
        <v>10199.067739771965</v>
      </c>
      <c r="AN19" s="4">
        <f t="shared" si="3"/>
        <v>0</v>
      </c>
      <c r="AO19" s="4" t="str">
        <f t="shared" si="3"/>
        <v>N.A.</v>
      </c>
      <c r="AP19" s="4">
        <f t="shared" si="3"/>
        <v>5610.6271454498319</v>
      </c>
      <c r="AQ19" s="4">
        <f t="shared" si="3"/>
        <v>10649.049159958231</v>
      </c>
      <c r="AR19" s="4"/>
    </row>
    <row r="20" spans="1:44" ht="15.75" thickBot="1" x14ac:dyDescent="0.3">
      <c r="A20" s="8" t="s">
        <v>0</v>
      </c>
      <c r="B20" s="39">
        <f>B19+C19</f>
        <v>933560520.00000012</v>
      </c>
      <c r="C20" s="40"/>
      <c r="D20" s="39">
        <f>D19+E19</f>
        <v>27622180.000000004</v>
      </c>
      <c r="E20" s="40"/>
      <c r="F20" s="39">
        <f>F19+G19</f>
        <v>111482463</v>
      </c>
      <c r="G20" s="40"/>
      <c r="H20" s="39">
        <f>H19+I19</f>
        <v>165749833</v>
      </c>
      <c r="I20" s="40"/>
      <c r="J20" s="39">
        <f>J19+K19</f>
        <v>0</v>
      </c>
      <c r="K20" s="40"/>
      <c r="L20" s="5"/>
      <c r="M20" s="2"/>
      <c r="N20" s="1">
        <f>B20+D20+F20+H20+J20</f>
        <v>1238414996</v>
      </c>
      <c r="P20" s="8" t="s">
        <v>0</v>
      </c>
      <c r="Q20" s="39">
        <f>Q19+R19</f>
        <v>102737</v>
      </c>
      <c r="R20" s="40"/>
      <c r="S20" s="39">
        <f>S19+T19</f>
        <v>5619</v>
      </c>
      <c r="T20" s="40"/>
      <c r="U20" s="39">
        <f>U19+V19</f>
        <v>11187</v>
      </c>
      <c r="V20" s="40"/>
      <c r="W20" s="39">
        <f>W19+X19</f>
        <v>29690</v>
      </c>
      <c r="X20" s="40"/>
      <c r="Y20" s="39">
        <f>Y19+Z19</f>
        <v>3558</v>
      </c>
      <c r="Z20" s="40"/>
      <c r="AA20" s="5"/>
      <c r="AB20" s="2"/>
      <c r="AC20" s="1">
        <f>Q20+S20+U20+W20+Y20</f>
        <v>152791</v>
      </c>
      <c r="AE20" s="8" t="s">
        <v>0</v>
      </c>
      <c r="AF20" s="41">
        <f>IFERROR(B20/Q20,"N.A.")</f>
        <v>9086.8968336626549</v>
      </c>
      <c r="AG20" s="42"/>
      <c r="AH20" s="41">
        <f>IFERROR(D20/S20,"N.A.")</f>
        <v>4915.8533546894469</v>
      </c>
      <c r="AI20" s="42"/>
      <c r="AJ20" s="41">
        <f>IFERROR(F20/U20,"N.A.")</f>
        <v>9965.3582729954414</v>
      </c>
      <c r="AK20" s="42"/>
      <c r="AL20" s="41">
        <f>IFERROR(H20/W20,"N.A.")</f>
        <v>5582.6821488716741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8105.287588928667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74272990</v>
      </c>
      <c r="C27" s="4"/>
      <c r="D27" s="4">
        <v>6496870.0000000009</v>
      </c>
      <c r="E27" s="4"/>
      <c r="F27" s="4">
        <v>28090330</v>
      </c>
      <c r="G27" s="4"/>
      <c r="H27" s="4">
        <v>80191086.000000015</v>
      </c>
      <c r="I27" s="4"/>
      <c r="J27" s="4">
        <v>0</v>
      </c>
      <c r="K27" s="4"/>
      <c r="L27" s="3">
        <f t="shared" ref="L27:M31" si="4">B27+D27+F27+H27+J27</f>
        <v>189051276</v>
      </c>
      <c r="M27" s="3">
        <f t="shared" si="4"/>
        <v>0</v>
      </c>
      <c r="N27" s="4">
        <f>L27+M27</f>
        <v>189051276</v>
      </c>
      <c r="P27" s="6" t="s">
        <v>12</v>
      </c>
      <c r="Q27" s="4">
        <v>8624</v>
      </c>
      <c r="R27" s="4">
        <v>0</v>
      </c>
      <c r="S27" s="4">
        <v>1687</v>
      </c>
      <c r="T27" s="4">
        <v>0</v>
      </c>
      <c r="U27" s="4">
        <v>3242</v>
      </c>
      <c r="V27" s="4">
        <v>0</v>
      </c>
      <c r="W27" s="4">
        <v>10503</v>
      </c>
      <c r="X27" s="4">
        <v>0</v>
      </c>
      <c r="Y27" s="4">
        <v>301</v>
      </c>
      <c r="Z27" s="4">
        <v>0</v>
      </c>
      <c r="AA27" s="3">
        <f t="shared" ref="AA27:AB31" si="5">Q27+S27+U27+W27+Y27</f>
        <v>24357</v>
      </c>
      <c r="AB27" s="3">
        <f t="shared" si="5"/>
        <v>0</v>
      </c>
      <c r="AC27" s="4">
        <f>AA27+AB27</f>
        <v>24357</v>
      </c>
      <c r="AE27" s="6" t="s">
        <v>12</v>
      </c>
      <c r="AF27" s="4">
        <f t="shared" ref="AF27:AR30" si="6">IFERROR(B27/Q27, "N.A.")</f>
        <v>8612.3596938775518</v>
      </c>
      <c r="AG27" s="4" t="str">
        <f t="shared" si="6"/>
        <v>N.A.</v>
      </c>
      <c r="AH27" s="4">
        <f t="shared" si="6"/>
        <v>3851.1381149970366</v>
      </c>
      <c r="AI27" s="4" t="str">
        <f t="shared" si="6"/>
        <v>N.A.</v>
      </c>
      <c r="AJ27" s="4">
        <f t="shared" si="6"/>
        <v>8664.5064774830353</v>
      </c>
      <c r="AK27" s="4" t="str">
        <f t="shared" si="6"/>
        <v>N.A.</v>
      </c>
      <c r="AL27" s="4">
        <f t="shared" si="6"/>
        <v>7635.064838617539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7761.6814878679643</v>
      </c>
      <c r="AQ27" s="4" t="str">
        <f t="shared" si="6"/>
        <v>N.A.</v>
      </c>
      <c r="AR27" s="4">
        <f t="shared" si="6"/>
        <v>7761.6814878679643</v>
      </c>
    </row>
    <row r="28" spans="1:44" ht="15.75" customHeight="1" thickBot="1" x14ac:dyDescent="0.3">
      <c r="A28" s="6" t="s">
        <v>13</v>
      </c>
      <c r="B28" s="4">
        <v>1672300</v>
      </c>
      <c r="C28" s="4">
        <v>470850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1672300</v>
      </c>
      <c r="M28" s="3">
        <f t="shared" si="4"/>
        <v>470850</v>
      </c>
      <c r="N28" s="4">
        <f>L28+M28</f>
        <v>2143150</v>
      </c>
      <c r="P28" s="6" t="s">
        <v>13</v>
      </c>
      <c r="Q28" s="4">
        <v>582</v>
      </c>
      <c r="R28" s="4">
        <v>266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582</v>
      </c>
      <c r="AB28" s="3">
        <f t="shared" si="5"/>
        <v>266</v>
      </c>
      <c r="AC28" s="4">
        <f>AA28+AB28</f>
        <v>848</v>
      </c>
      <c r="AE28" s="6" t="s">
        <v>13</v>
      </c>
      <c r="AF28" s="4">
        <f t="shared" si="6"/>
        <v>2873.3676975945018</v>
      </c>
      <c r="AG28" s="4">
        <f t="shared" si="6"/>
        <v>1770.1127819548872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2873.3676975945018</v>
      </c>
      <c r="AQ28" s="4">
        <f t="shared" si="6"/>
        <v>1770.1127819548872</v>
      </c>
      <c r="AR28" s="4">
        <f t="shared" si="6"/>
        <v>2527.2995283018868</v>
      </c>
    </row>
    <row r="29" spans="1:44" ht="15.75" customHeight="1" thickBot="1" x14ac:dyDescent="0.3">
      <c r="A29" s="6" t="s">
        <v>14</v>
      </c>
      <c r="B29" s="4">
        <v>78719595</v>
      </c>
      <c r="C29" s="4">
        <v>407433395</v>
      </c>
      <c r="D29" s="4">
        <v>11051530</v>
      </c>
      <c r="E29" s="4">
        <v>5400000</v>
      </c>
      <c r="F29" s="4"/>
      <c r="G29" s="4">
        <v>31692150</v>
      </c>
      <c r="H29" s="4"/>
      <c r="I29" s="4">
        <v>13030719.999999998</v>
      </c>
      <c r="J29" s="4">
        <v>0</v>
      </c>
      <c r="K29" s="4"/>
      <c r="L29" s="3">
        <f t="shared" si="4"/>
        <v>89771125</v>
      </c>
      <c r="M29" s="3">
        <f t="shared" si="4"/>
        <v>457556265</v>
      </c>
      <c r="N29" s="4">
        <f>L29+M29</f>
        <v>547327390</v>
      </c>
      <c r="P29" s="6" t="s">
        <v>14</v>
      </c>
      <c r="Q29" s="4">
        <v>9733</v>
      </c>
      <c r="R29" s="4">
        <v>33186</v>
      </c>
      <c r="S29" s="4">
        <v>1838</v>
      </c>
      <c r="T29" s="4">
        <v>450</v>
      </c>
      <c r="U29" s="4">
        <v>0</v>
      </c>
      <c r="V29" s="4">
        <v>4119</v>
      </c>
      <c r="W29" s="4">
        <v>0</v>
      </c>
      <c r="X29" s="4">
        <v>2171</v>
      </c>
      <c r="Y29" s="4">
        <v>913</v>
      </c>
      <c r="Z29" s="4">
        <v>0</v>
      </c>
      <c r="AA29" s="3">
        <f t="shared" si="5"/>
        <v>12484</v>
      </c>
      <c r="AB29" s="3">
        <f t="shared" si="5"/>
        <v>39926</v>
      </c>
      <c r="AC29" s="4">
        <f>AA29+AB29</f>
        <v>52410</v>
      </c>
      <c r="AE29" s="6" t="s">
        <v>14</v>
      </c>
      <c r="AF29" s="4">
        <f t="shared" si="6"/>
        <v>8087.9066063906303</v>
      </c>
      <c r="AG29" s="4">
        <f t="shared" si="6"/>
        <v>12277.267371783282</v>
      </c>
      <c r="AH29" s="4">
        <f t="shared" si="6"/>
        <v>6012.8019586507071</v>
      </c>
      <c r="AI29" s="4">
        <f t="shared" si="6"/>
        <v>12000</v>
      </c>
      <c r="AJ29" s="4" t="str">
        <f t="shared" si="6"/>
        <v>N.A.</v>
      </c>
      <c r="AK29" s="4">
        <f t="shared" si="6"/>
        <v>7694.1369264384557</v>
      </c>
      <c r="AL29" s="4" t="str">
        <f t="shared" si="6"/>
        <v>N.A.</v>
      </c>
      <c r="AM29" s="4">
        <f t="shared" si="6"/>
        <v>6002.1741133118367</v>
      </c>
      <c r="AN29" s="4">
        <f t="shared" si="6"/>
        <v>0</v>
      </c>
      <c r="AO29" s="4" t="str">
        <f t="shared" si="6"/>
        <v>N.A.</v>
      </c>
      <c r="AP29" s="4">
        <f t="shared" si="6"/>
        <v>7190.8943447612946</v>
      </c>
      <c r="AQ29" s="4">
        <f t="shared" si="6"/>
        <v>11460.107824475279</v>
      </c>
      <c r="AR29" s="4">
        <f t="shared" si="6"/>
        <v>10443.186224003053</v>
      </c>
    </row>
    <row r="30" spans="1:44" ht="15.75" customHeight="1" thickBot="1" x14ac:dyDescent="0.3">
      <c r="A30" s="6" t="s">
        <v>15</v>
      </c>
      <c r="B30" s="4">
        <v>23157435</v>
      </c>
      <c r="C30" s="4">
        <v>6245320</v>
      </c>
      <c r="D30" s="4">
        <v>4497800</v>
      </c>
      <c r="E30" s="4"/>
      <c r="F30" s="4"/>
      <c r="G30" s="4">
        <v>30497683.000000004</v>
      </c>
      <c r="H30" s="4">
        <v>10043553</v>
      </c>
      <c r="I30" s="4"/>
      <c r="J30" s="4"/>
      <c r="K30" s="4"/>
      <c r="L30" s="3">
        <f t="shared" si="4"/>
        <v>37698788</v>
      </c>
      <c r="M30" s="3">
        <f t="shared" si="4"/>
        <v>36743003</v>
      </c>
      <c r="N30" s="4">
        <f>L30+M30</f>
        <v>74441791</v>
      </c>
      <c r="P30" s="6" t="s">
        <v>15</v>
      </c>
      <c r="Q30" s="4">
        <v>4107</v>
      </c>
      <c r="R30" s="4">
        <v>913</v>
      </c>
      <c r="S30" s="4">
        <v>1004</v>
      </c>
      <c r="T30" s="4">
        <v>0</v>
      </c>
      <c r="U30" s="4">
        <v>0</v>
      </c>
      <c r="V30" s="4">
        <v>994</v>
      </c>
      <c r="W30" s="4">
        <v>2809</v>
      </c>
      <c r="X30" s="4">
        <v>0</v>
      </c>
      <c r="Y30" s="4">
        <v>0</v>
      </c>
      <c r="Z30" s="4">
        <v>0</v>
      </c>
      <c r="AA30" s="3">
        <f t="shared" si="5"/>
        <v>7920</v>
      </c>
      <c r="AB30" s="3">
        <f t="shared" si="5"/>
        <v>1907</v>
      </c>
      <c r="AC30" s="4">
        <f>AA30+AB30</f>
        <v>9827</v>
      </c>
      <c r="AE30" s="6" t="s">
        <v>15</v>
      </c>
      <c r="AF30" s="4">
        <f t="shared" si="6"/>
        <v>5638.5281227173118</v>
      </c>
      <c r="AG30" s="4">
        <f t="shared" si="6"/>
        <v>6840.4381161007668</v>
      </c>
      <c r="AH30" s="4">
        <f t="shared" si="6"/>
        <v>4479.880478087649</v>
      </c>
      <c r="AI30" s="4" t="str">
        <f t="shared" si="6"/>
        <v>N.A.</v>
      </c>
      <c r="AJ30" s="4" t="str">
        <f t="shared" si="6"/>
        <v>N.A.</v>
      </c>
      <c r="AK30" s="4">
        <f t="shared" si="6"/>
        <v>30681.773641851112</v>
      </c>
      <c r="AL30" s="4">
        <f t="shared" si="6"/>
        <v>3575.4905660377358</v>
      </c>
      <c r="AM30" s="4" t="str">
        <f t="shared" si="6"/>
        <v>N.A.</v>
      </c>
      <c r="AN30" s="4" t="str">
        <f t="shared" si="6"/>
        <v>N.A.</v>
      </c>
      <c r="AO30" s="4" t="str">
        <f t="shared" si="6"/>
        <v>N.A.</v>
      </c>
      <c r="AP30" s="4">
        <f t="shared" si="6"/>
        <v>4759.9479797979802</v>
      </c>
      <c r="AQ30" s="4">
        <f t="shared" si="6"/>
        <v>19267.437336130046</v>
      </c>
      <c r="AR30" s="4">
        <f t="shared" si="6"/>
        <v>7575.23058919304</v>
      </c>
    </row>
    <row r="31" spans="1:44" ht="15.75" customHeight="1" thickBot="1" x14ac:dyDescent="0.3">
      <c r="A31" s="7" t="s">
        <v>16</v>
      </c>
      <c r="B31" s="4">
        <v>177822320.00000003</v>
      </c>
      <c r="C31" s="4">
        <v>414149564.99999988</v>
      </c>
      <c r="D31" s="4">
        <v>22046200</v>
      </c>
      <c r="E31" s="4">
        <v>5400000</v>
      </c>
      <c r="F31" s="4">
        <v>28090330</v>
      </c>
      <c r="G31" s="4">
        <v>62189833</v>
      </c>
      <c r="H31" s="4">
        <v>90234638.99999997</v>
      </c>
      <c r="I31" s="4">
        <v>13030719.999999998</v>
      </c>
      <c r="J31" s="4">
        <v>0</v>
      </c>
      <c r="K31" s="4"/>
      <c r="L31" s="3">
        <f t="shared" si="4"/>
        <v>318193489</v>
      </c>
      <c r="M31" s="3">
        <f t="shared" si="4"/>
        <v>494770117.99999988</v>
      </c>
      <c r="N31" s="4"/>
      <c r="P31" s="7" t="s">
        <v>16</v>
      </c>
      <c r="Q31" s="4">
        <v>23046</v>
      </c>
      <c r="R31" s="4">
        <v>34365</v>
      </c>
      <c r="S31" s="4">
        <v>4529</v>
      </c>
      <c r="T31" s="4">
        <v>450</v>
      </c>
      <c r="U31" s="4">
        <v>3242</v>
      </c>
      <c r="V31" s="4">
        <v>5113</v>
      </c>
      <c r="W31" s="4">
        <v>13312</v>
      </c>
      <c r="X31" s="4">
        <v>2171</v>
      </c>
      <c r="Y31" s="4">
        <v>1214</v>
      </c>
      <c r="Z31" s="4">
        <v>0</v>
      </c>
      <c r="AA31" s="3">
        <f t="shared" si="5"/>
        <v>45343</v>
      </c>
      <c r="AB31" s="3">
        <f t="shared" si="5"/>
        <v>42099</v>
      </c>
      <c r="AC31" s="4"/>
      <c r="AE31" s="7" t="s">
        <v>16</v>
      </c>
      <c r="AF31" s="4">
        <f t="shared" ref="AF31:AQ31" si="7">IFERROR(B31/Q31, "N.A.")</f>
        <v>7715.9732708496067</v>
      </c>
      <c r="AG31" s="4">
        <f t="shared" si="7"/>
        <v>12051.493234395457</v>
      </c>
      <c r="AH31" s="4">
        <f t="shared" si="7"/>
        <v>4867.7853830867743</v>
      </c>
      <c r="AI31" s="4">
        <f t="shared" si="7"/>
        <v>12000</v>
      </c>
      <c r="AJ31" s="4">
        <f t="shared" si="7"/>
        <v>8664.5064774830353</v>
      </c>
      <c r="AK31" s="4">
        <f t="shared" si="7"/>
        <v>12163.080970076277</v>
      </c>
      <c r="AL31" s="4">
        <f t="shared" si="7"/>
        <v>6778.4434344951896</v>
      </c>
      <c r="AM31" s="4">
        <f t="shared" si="7"/>
        <v>6002.1741133118367</v>
      </c>
      <c r="AN31" s="4">
        <f t="shared" si="7"/>
        <v>0</v>
      </c>
      <c r="AO31" s="4" t="str">
        <f t="shared" si="7"/>
        <v>N.A.</v>
      </c>
      <c r="AP31" s="4">
        <f t="shared" si="7"/>
        <v>7017.4776481485569</v>
      </c>
      <c r="AQ31" s="4">
        <f t="shared" si="7"/>
        <v>11752.538492600772</v>
      </c>
      <c r="AR31" s="4"/>
    </row>
    <row r="32" spans="1:44" ht="15.75" thickBot="1" x14ac:dyDescent="0.3">
      <c r="A32" s="8" t="s">
        <v>0</v>
      </c>
      <c r="B32" s="39">
        <f>B31+C31</f>
        <v>591971884.99999988</v>
      </c>
      <c r="C32" s="40"/>
      <c r="D32" s="39">
        <f>D31+E31</f>
        <v>27446200</v>
      </c>
      <c r="E32" s="40"/>
      <c r="F32" s="39">
        <f>F31+G31</f>
        <v>90280163</v>
      </c>
      <c r="G32" s="40"/>
      <c r="H32" s="39">
        <f>H31+I31</f>
        <v>103265358.99999997</v>
      </c>
      <c r="I32" s="40"/>
      <c r="J32" s="39">
        <f>J31+K31</f>
        <v>0</v>
      </c>
      <c r="K32" s="40"/>
      <c r="L32" s="5"/>
      <c r="M32" s="2"/>
      <c r="N32" s="1">
        <f>B32+D32+F32+H32+J32</f>
        <v>812963606.99999988</v>
      </c>
      <c r="P32" s="8" t="s">
        <v>0</v>
      </c>
      <c r="Q32" s="39">
        <f>Q31+R31</f>
        <v>57411</v>
      </c>
      <c r="R32" s="40"/>
      <c r="S32" s="39">
        <f>S31+T31</f>
        <v>4979</v>
      </c>
      <c r="T32" s="40"/>
      <c r="U32" s="39">
        <f>U31+V31</f>
        <v>8355</v>
      </c>
      <c r="V32" s="40"/>
      <c r="W32" s="39">
        <f>W31+X31</f>
        <v>15483</v>
      </c>
      <c r="X32" s="40"/>
      <c r="Y32" s="39">
        <f>Y31+Z31</f>
        <v>1214</v>
      </c>
      <c r="Z32" s="40"/>
      <c r="AA32" s="5"/>
      <c r="AB32" s="2"/>
      <c r="AC32" s="1">
        <f>Q32+S32+U32+W32+Y32</f>
        <v>87442</v>
      </c>
      <c r="AE32" s="8" t="s">
        <v>0</v>
      </c>
      <c r="AF32" s="41">
        <f>IFERROR(B32/Q32,"N.A.")</f>
        <v>10311.123042622492</v>
      </c>
      <c r="AG32" s="42"/>
      <c r="AH32" s="41">
        <f>IFERROR(D32/S32,"N.A.")</f>
        <v>5512.3920465957017</v>
      </c>
      <c r="AI32" s="42"/>
      <c r="AJ32" s="41">
        <f>IFERROR(F32/U32,"N.A.")</f>
        <v>10805.525194494316</v>
      </c>
      <c r="AK32" s="42"/>
      <c r="AL32" s="41">
        <f>IFERROR(H32/W32,"N.A.")</f>
        <v>6669.5962668733428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9297.1753505180568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18800769.999999996</v>
      </c>
      <c r="C39" s="4"/>
      <c r="D39" s="4"/>
      <c r="E39" s="4"/>
      <c r="F39" s="4">
        <v>4126325</v>
      </c>
      <c r="G39" s="4"/>
      <c r="H39" s="4">
        <v>44519783.999999993</v>
      </c>
      <c r="I39" s="4"/>
      <c r="J39" s="4">
        <v>0</v>
      </c>
      <c r="K39" s="4"/>
      <c r="L39" s="3">
        <f t="shared" ref="L39:M43" si="8">B39+D39+F39+H39+J39</f>
        <v>67446878.999999985</v>
      </c>
      <c r="M39" s="3">
        <f t="shared" si="8"/>
        <v>0</v>
      </c>
      <c r="N39" s="4">
        <f>L39+M39</f>
        <v>67446878.999999985</v>
      </c>
      <c r="P39" s="6" t="s">
        <v>12</v>
      </c>
      <c r="Q39" s="4">
        <v>3396</v>
      </c>
      <c r="R39" s="4">
        <v>0</v>
      </c>
      <c r="S39" s="4">
        <v>0</v>
      </c>
      <c r="T39" s="4">
        <v>0</v>
      </c>
      <c r="U39" s="4">
        <v>829</v>
      </c>
      <c r="V39" s="4">
        <v>0</v>
      </c>
      <c r="W39" s="4">
        <v>12752</v>
      </c>
      <c r="X39" s="4">
        <v>0</v>
      </c>
      <c r="Y39" s="4">
        <v>754</v>
      </c>
      <c r="Z39" s="4">
        <v>0</v>
      </c>
      <c r="AA39" s="3">
        <f t="shared" ref="AA39:AB43" si="9">Q39+S39+U39+W39+Y39</f>
        <v>17731</v>
      </c>
      <c r="AB39" s="3">
        <f t="shared" si="9"/>
        <v>0</v>
      </c>
      <c r="AC39" s="4">
        <f>AA39+AB39</f>
        <v>17731</v>
      </c>
      <c r="AE39" s="6" t="s">
        <v>12</v>
      </c>
      <c r="AF39" s="4">
        <f t="shared" ref="AF39:AR42" si="10">IFERROR(B39/Q39, "N.A.")</f>
        <v>5536.1513545347452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4977.4728588661037</v>
      </c>
      <c r="AK39" s="4" t="str">
        <f t="shared" si="10"/>
        <v>N.A.</v>
      </c>
      <c r="AL39" s="4">
        <f t="shared" si="10"/>
        <v>3491.2001254705137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3803.8959449551626</v>
      </c>
      <c r="AQ39" s="4" t="str">
        <f t="shared" si="10"/>
        <v>N.A.</v>
      </c>
      <c r="AR39" s="4">
        <f t="shared" si="10"/>
        <v>3803.8959449551626</v>
      </c>
    </row>
    <row r="40" spans="1:44" ht="15.75" customHeight="1" thickBot="1" x14ac:dyDescent="0.3">
      <c r="A40" s="6" t="s">
        <v>13</v>
      </c>
      <c r="B40" s="4">
        <v>16909330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8"/>
        <v>16909330</v>
      </c>
      <c r="M40" s="3">
        <f t="shared" si="8"/>
        <v>0</v>
      </c>
      <c r="N40" s="4">
        <f>L40+M40</f>
        <v>16909330</v>
      </c>
      <c r="P40" s="6" t="s">
        <v>13</v>
      </c>
      <c r="Q40" s="4">
        <v>4884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4884</v>
      </c>
      <c r="AB40" s="3">
        <f t="shared" si="9"/>
        <v>0</v>
      </c>
      <c r="AC40" s="4">
        <f>AA40+AB40</f>
        <v>4884</v>
      </c>
      <c r="AE40" s="6" t="s">
        <v>13</v>
      </c>
      <c r="AF40" s="4">
        <f t="shared" si="10"/>
        <v>3462.1887796887795</v>
      </c>
      <c r="AG40" s="4" t="str">
        <f t="shared" si="10"/>
        <v>N.A.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3462.1887796887795</v>
      </c>
      <c r="AQ40" s="4" t="str">
        <f t="shared" si="10"/>
        <v>N.A.</v>
      </c>
      <c r="AR40" s="4">
        <f t="shared" si="10"/>
        <v>3462.1887796887795</v>
      </c>
    </row>
    <row r="41" spans="1:44" ht="15.75" customHeight="1" thickBot="1" x14ac:dyDescent="0.3">
      <c r="A41" s="6" t="s">
        <v>14</v>
      </c>
      <c r="B41" s="4">
        <v>27836510</v>
      </c>
      <c r="C41" s="4">
        <v>276382225</v>
      </c>
      <c r="D41" s="4"/>
      <c r="E41" s="4">
        <v>0</v>
      </c>
      <c r="F41" s="4"/>
      <c r="G41" s="4">
        <v>15950600</v>
      </c>
      <c r="H41" s="4"/>
      <c r="I41" s="4">
        <v>17382900.000000004</v>
      </c>
      <c r="J41" s="4">
        <v>0</v>
      </c>
      <c r="K41" s="4"/>
      <c r="L41" s="3">
        <f t="shared" si="8"/>
        <v>27836510</v>
      </c>
      <c r="M41" s="3">
        <f t="shared" si="8"/>
        <v>309715725</v>
      </c>
      <c r="N41" s="4">
        <f>L41+M41</f>
        <v>337552235</v>
      </c>
      <c r="P41" s="6" t="s">
        <v>14</v>
      </c>
      <c r="Q41" s="4">
        <v>6142</v>
      </c>
      <c r="R41" s="4">
        <v>30518</v>
      </c>
      <c r="S41" s="4">
        <v>0</v>
      </c>
      <c r="T41" s="4">
        <v>220</v>
      </c>
      <c r="U41" s="4">
        <v>0</v>
      </c>
      <c r="V41" s="4">
        <v>1658</v>
      </c>
      <c r="W41" s="4">
        <v>0</v>
      </c>
      <c r="X41" s="4">
        <v>811</v>
      </c>
      <c r="Y41" s="4">
        <v>1324</v>
      </c>
      <c r="Z41" s="4">
        <v>0</v>
      </c>
      <c r="AA41" s="3">
        <f t="shared" si="9"/>
        <v>7466</v>
      </c>
      <c r="AB41" s="3">
        <f t="shared" si="9"/>
        <v>33207</v>
      </c>
      <c r="AC41" s="4">
        <f>AA41+AB41</f>
        <v>40673</v>
      </c>
      <c r="AE41" s="6" t="s">
        <v>14</v>
      </c>
      <c r="AF41" s="4">
        <f t="shared" si="10"/>
        <v>4532.1572777596875</v>
      </c>
      <c r="AG41" s="4">
        <f t="shared" si="10"/>
        <v>9056.3675535749389</v>
      </c>
      <c r="AH41" s="4" t="str">
        <f t="shared" si="10"/>
        <v>N.A.</v>
      </c>
      <c r="AI41" s="4">
        <f t="shared" si="10"/>
        <v>0</v>
      </c>
      <c r="AJ41" s="4" t="str">
        <f t="shared" si="10"/>
        <v>N.A.</v>
      </c>
      <c r="AK41" s="4">
        <f t="shared" si="10"/>
        <v>9620.3860072376356</v>
      </c>
      <c r="AL41" s="4" t="str">
        <f t="shared" si="10"/>
        <v>N.A.</v>
      </c>
      <c r="AM41" s="4">
        <f t="shared" si="10"/>
        <v>21433.908754623924</v>
      </c>
      <c r="AN41" s="4">
        <f t="shared" si="10"/>
        <v>0</v>
      </c>
      <c r="AO41" s="4" t="str">
        <f t="shared" si="10"/>
        <v>N.A.</v>
      </c>
      <c r="AP41" s="4">
        <f t="shared" si="10"/>
        <v>3728.4369140101794</v>
      </c>
      <c r="AQ41" s="4">
        <f t="shared" si="10"/>
        <v>9326.8203993133975</v>
      </c>
      <c r="AR41" s="4">
        <f t="shared" si="10"/>
        <v>8299.1723010350852</v>
      </c>
    </row>
    <row r="42" spans="1:44" ht="15.75" customHeight="1" thickBot="1" x14ac:dyDescent="0.3">
      <c r="A42" s="6" t="s">
        <v>15</v>
      </c>
      <c r="B42" s="4">
        <v>1659800</v>
      </c>
      <c r="C42" s="4"/>
      <c r="D42" s="4">
        <v>175980</v>
      </c>
      <c r="E42" s="4"/>
      <c r="F42" s="4"/>
      <c r="G42" s="4">
        <v>1125374.9999999998</v>
      </c>
      <c r="H42" s="4">
        <v>581790</v>
      </c>
      <c r="I42" s="4"/>
      <c r="J42" s="4">
        <v>0</v>
      </c>
      <c r="K42" s="4"/>
      <c r="L42" s="3">
        <f t="shared" si="8"/>
        <v>2417570</v>
      </c>
      <c r="M42" s="3">
        <f t="shared" si="8"/>
        <v>1125374.9999999998</v>
      </c>
      <c r="N42" s="4">
        <f>L42+M42</f>
        <v>3542945</v>
      </c>
      <c r="P42" s="6" t="s">
        <v>15</v>
      </c>
      <c r="Q42" s="4">
        <v>386</v>
      </c>
      <c r="R42" s="4">
        <v>0</v>
      </c>
      <c r="S42" s="4">
        <v>420</v>
      </c>
      <c r="T42" s="4">
        <v>0</v>
      </c>
      <c r="U42" s="4">
        <v>0</v>
      </c>
      <c r="V42" s="4">
        <v>345</v>
      </c>
      <c r="W42" s="4">
        <v>644</v>
      </c>
      <c r="X42" s="4">
        <v>0</v>
      </c>
      <c r="Y42" s="4">
        <v>266</v>
      </c>
      <c r="Z42" s="4">
        <v>0</v>
      </c>
      <c r="AA42" s="3">
        <f t="shared" si="9"/>
        <v>1716</v>
      </c>
      <c r="AB42" s="3">
        <f t="shared" si="9"/>
        <v>345</v>
      </c>
      <c r="AC42" s="4">
        <f>AA42+AB42</f>
        <v>2061</v>
      </c>
      <c r="AE42" s="6" t="s">
        <v>15</v>
      </c>
      <c r="AF42" s="4">
        <f t="shared" si="10"/>
        <v>4300</v>
      </c>
      <c r="AG42" s="4" t="str">
        <f t="shared" si="10"/>
        <v>N.A.</v>
      </c>
      <c r="AH42" s="4">
        <f t="shared" si="10"/>
        <v>419</v>
      </c>
      <c r="AI42" s="4" t="str">
        <f t="shared" si="10"/>
        <v>N.A.</v>
      </c>
      <c r="AJ42" s="4" t="str">
        <f t="shared" si="10"/>
        <v>N.A.</v>
      </c>
      <c r="AK42" s="4">
        <f t="shared" si="10"/>
        <v>3261.9565217391296</v>
      </c>
      <c r="AL42" s="4">
        <f t="shared" si="10"/>
        <v>903.4006211180124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1408.8403263403263</v>
      </c>
      <c r="AQ42" s="4">
        <f t="shared" si="10"/>
        <v>3261.9565217391296</v>
      </c>
      <c r="AR42" s="4">
        <f t="shared" si="10"/>
        <v>1719.0417273168364</v>
      </c>
    </row>
    <row r="43" spans="1:44" ht="15.75" customHeight="1" thickBot="1" x14ac:dyDescent="0.3">
      <c r="A43" s="7" t="s">
        <v>16</v>
      </c>
      <c r="B43" s="4">
        <v>65206409.999999985</v>
      </c>
      <c r="C43" s="4">
        <v>276382225</v>
      </c>
      <c r="D43" s="4">
        <v>175980</v>
      </c>
      <c r="E43" s="4">
        <v>0</v>
      </c>
      <c r="F43" s="4">
        <v>4126325</v>
      </c>
      <c r="G43" s="4">
        <v>17075974.999999996</v>
      </c>
      <c r="H43" s="4">
        <v>45101574</v>
      </c>
      <c r="I43" s="4">
        <v>17382900.000000004</v>
      </c>
      <c r="J43" s="4">
        <v>0</v>
      </c>
      <c r="K43" s="4"/>
      <c r="L43" s="3">
        <f t="shared" si="8"/>
        <v>114610288.99999999</v>
      </c>
      <c r="M43" s="3">
        <f t="shared" si="8"/>
        <v>310841100</v>
      </c>
      <c r="N43" s="4"/>
      <c r="P43" s="7" t="s">
        <v>16</v>
      </c>
      <c r="Q43" s="4">
        <v>14808</v>
      </c>
      <c r="R43" s="4">
        <v>30518</v>
      </c>
      <c r="S43" s="4">
        <v>420</v>
      </c>
      <c r="T43" s="4">
        <v>220</v>
      </c>
      <c r="U43" s="4">
        <v>829</v>
      </c>
      <c r="V43" s="4">
        <v>2003</v>
      </c>
      <c r="W43" s="4">
        <v>13396</v>
      </c>
      <c r="X43" s="4">
        <v>811</v>
      </c>
      <c r="Y43" s="4">
        <v>2344</v>
      </c>
      <c r="Z43" s="4">
        <v>0</v>
      </c>
      <c r="AA43" s="3">
        <f t="shared" si="9"/>
        <v>31797</v>
      </c>
      <c r="AB43" s="3">
        <f t="shared" si="9"/>
        <v>33552</v>
      </c>
      <c r="AC43" s="4"/>
      <c r="AE43" s="7" t="s">
        <v>16</v>
      </c>
      <c r="AF43" s="4">
        <f t="shared" ref="AF43:AQ43" si="11">IFERROR(B43/Q43, "N.A.")</f>
        <v>4403.4582658022682</v>
      </c>
      <c r="AG43" s="4">
        <f t="shared" si="11"/>
        <v>9056.3675535749389</v>
      </c>
      <c r="AH43" s="4">
        <f t="shared" si="11"/>
        <v>419</v>
      </c>
      <c r="AI43" s="4">
        <f t="shared" si="11"/>
        <v>0</v>
      </c>
      <c r="AJ43" s="4">
        <f t="shared" si="11"/>
        <v>4977.4728588661037</v>
      </c>
      <c r="AK43" s="4">
        <f t="shared" si="11"/>
        <v>8525.1997004493242</v>
      </c>
      <c r="AL43" s="4">
        <f t="shared" si="11"/>
        <v>3366.794117647059</v>
      </c>
      <c r="AM43" s="4">
        <f t="shared" si="11"/>
        <v>21433.908754623924</v>
      </c>
      <c r="AN43" s="4">
        <f t="shared" si="11"/>
        <v>0</v>
      </c>
      <c r="AO43" s="4" t="str">
        <f t="shared" si="11"/>
        <v>N.A.</v>
      </c>
      <c r="AP43" s="4">
        <f t="shared" si="11"/>
        <v>3604.4371796081386</v>
      </c>
      <c r="AQ43" s="4">
        <f t="shared" si="11"/>
        <v>9264.4581545064375</v>
      </c>
      <c r="AR43" s="4"/>
    </row>
    <row r="44" spans="1:44" ht="15.75" thickBot="1" x14ac:dyDescent="0.3">
      <c r="A44" s="8" t="s">
        <v>0</v>
      </c>
      <c r="B44" s="39">
        <f>B43+C43</f>
        <v>341588635</v>
      </c>
      <c r="C44" s="40"/>
      <c r="D44" s="39">
        <f>D43+E43</f>
        <v>175980</v>
      </c>
      <c r="E44" s="40"/>
      <c r="F44" s="39">
        <f>F43+G43</f>
        <v>21202299.999999996</v>
      </c>
      <c r="G44" s="40"/>
      <c r="H44" s="39">
        <f>H43+I43</f>
        <v>62484474</v>
      </c>
      <c r="I44" s="40"/>
      <c r="J44" s="39">
        <f>J43+K43</f>
        <v>0</v>
      </c>
      <c r="K44" s="40"/>
      <c r="L44" s="5"/>
      <c r="M44" s="2"/>
      <c r="N44" s="1">
        <f>B44+D44+F44+H44+J44</f>
        <v>425451389</v>
      </c>
      <c r="P44" s="8" t="s">
        <v>0</v>
      </c>
      <c r="Q44" s="39">
        <f>Q43+R43</f>
        <v>45326</v>
      </c>
      <c r="R44" s="40"/>
      <c r="S44" s="39">
        <f>S43+T43</f>
        <v>640</v>
      </c>
      <c r="T44" s="40"/>
      <c r="U44" s="39">
        <f>U43+V43</f>
        <v>2832</v>
      </c>
      <c r="V44" s="40"/>
      <c r="W44" s="39">
        <f>W43+X43</f>
        <v>14207</v>
      </c>
      <c r="X44" s="40"/>
      <c r="Y44" s="39">
        <f>Y43+Z43</f>
        <v>2344</v>
      </c>
      <c r="Z44" s="40"/>
      <c r="AA44" s="5"/>
      <c r="AB44" s="2"/>
      <c r="AC44" s="1">
        <f>Q44+S44+U44+W44+Y44</f>
        <v>65349</v>
      </c>
      <c r="AE44" s="8" t="s">
        <v>0</v>
      </c>
      <c r="AF44" s="41">
        <f>IFERROR(B44/Q44,"N.A.")</f>
        <v>7536.2625204077131</v>
      </c>
      <c r="AG44" s="42"/>
      <c r="AH44" s="41">
        <f>IFERROR(D44/S44,"N.A.")</f>
        <v>274.96875</v>
      </c>
      <c r="AI44" s="42"/>
      <c r="AJ44" s="41">
        <f>IFERROR(F44/U44,"N.A.")</f>
        <v>7486.6878531073435</v>
      </c>
      <c r="AK44" s="42"/>
      <c r="AL44" s="41">
        <f>IFERROR(H44/W44,"N.A.")</f>
        <v>4398.146969803618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6510.4498768152534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22.140625" bestFit="1" customWidth="1"/>
    <col min="17" max="18" width="22.140625" customWidth="1"/>
    <col min="19" max="19" width="23.85546875" bestFit="1" customWidth="1"/>
    <col min="20" max="21" width="14.42578125" bestFit="1" customWidth="1"/>
    <col min="24" max="24" width="16.85546875" customWidth="1"/>
    <col min="26" max="26" width="16.85546875" customWidth="1"/>
    <col min="30" max="30" width="16.85546875" customWidth="1"/>
    <col min="31" max="31" width="22.140625" bestFit="1" customWidth="1"/>
    <col min="32" max="33" width="22.140625" customWidth="1"/>
    <col min="34" max="34" width="23.85546875" bestFit="1" customWidth="1"/>
    <col min="35" max="36" width="14.42578125" bestFit="1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169563889.99999997</v>
      </c>
      <c r="C15" s="4"/>
      <c r="D15" s="4">
        <v>73248375</v>
      </c>
      <c r="E15" s="4"/>
      <c r="F15" s="4">
        <v>88181040</v>
      </c>
      <c r="G15" s="4"/>
      <c r="H15" s="4">
        <v>233761519.99999994</v>
      </c>
      <c r="I15" s="4"/>
      <c r="J15" s="4">
        <v>0</v>
      </c>
      <c r="K15" s="4"/>
      <c r="L15" s="3">
        <f t="shared" ref="L15:M18" si="0">B15+D15+F15+H15+J15</f>
        <v>564754825</v>
      </c>
      <c r="M15" s="3">
        <f t="shared" si="0"/>
        <v>0</v>
      </c>
      <c r="N15" s="4">
        <f>L15+M15</f>
        <v>564754825</v>
      </c>
      <c r="P15" s="6" t="s">
        <v>12</v>
      </c>
      <c r="Q15" s="4">
        <v>18568</v>
      </c>
      <c r="R15" s="4">
        <v>0</v>
      </c>
      <c r="S15" s="4">
        <v>8473</v>
      </c>
      <c r="T15" s="4">
        <v>0</v>
      </c>
      <c r="U15" s="4">
        <v>8342</v>
      </c>
      <c r="V15" s="4">
        <v>0</v>
      </c>
      <c r="W15" s="4">
        <v>48197</v>
      </c>
      <c r="X15" s="4">
        <v>0</v>
      </c>
      <c r="Y15" s="4">
        <v>2203</v>
      </c>
      <c r="Z15" s="4">
        <v>0</v>
      </c>
      <c r="AA15" s="3">
        <f t="shared" ref="AA15:AB19" si="1">Q15+S15+U15+W15+Y15</f>
        <v>85783</v>
      </c>
      <c r="AB15" s="3">
        <f t="shared" si="1"/>
        <v>0</v>
      </c>
      <c r="AC15" s="4">
        <f>AA15+AB15</f>
        <v>85783</v>
      </c>
      <c r="AE15" s="6" t="s">
        <v>12</v>
      </c>
      <c r="AF15" s="4">
        <f t="shared" ref="AF15:AR18" si="2">IFERROR(B15/Q15, "N.A.")</f>
        <v>9132.0492244722082</v>
      </c>
      <c r="AG15" s="4" t="str">
        <f t="shared" si="2"/>
        <v>N.A.</v>
      </c>
      <c r="AH15" s="4">
        <f t="shared" si="2"/>
        <v>8644.9162044140212</v>
      </c>
      <c r="AI15" s="4" t="str">
        <f t="shared" si="2"/>
        <v>N.A.</v>
      </c>
      <c r="AJ15" s="4">
        <f t="shared" si="2"/>
        <v>10570.731239510909</v>
      </c>
      <c r="AK15" s="4" t="str">
        <f t="shared" si="2"/>
        <v>N.A.</v>
      </c>
      <c r="AL15" s="4">
        <f t="shared" si="2"/>
        <v>4850.1259414486367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6583.5284963221147</v>
      </c>
      <c r="AQ15" s="4" t="str">
        <f t="shared" si="2"/>
        <v>N.A.</v>
      </c>
      <c r="AR15" s="4">
        <f t="shared" si="2"/>
        <v>6583.5284963221147</v>
      </c>
    </row>
    <row r="16" spans="1:44" ht="15.75" customHeight="1" thickBot="1" x14ac:dyDescent="0.3">
      <c r="A16" s="6" t="s">
        <v>13</v>
      </c>
      <c r="B16" s="4">
        <v>83430578.000000015</v>
      </c>
      <c r="C16" s="4">
        <v>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83430578.000000015</v>
      </c>
      <c r="M16" s="3">
        <f t="shared" si="0"/>
        <v>0</v>
      </c>
      <c r="N16" s="4">
        <f>L16+M16</f>
        <v>83430578.000000015</v>
      </c>
      <c r="P16" s="6" t="s">
        <v>13</v>
      </c>
      <c r="Q16" s="4">
        <v>13298</v>
      </c>
      <c r="R16" s="4">
        <v>216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13298</v>
      </c>
      <c r="AB16" s="3">
        <f t="shared" si="1"/>
        <v>216</v>
      </c>
      <c r="AC16" s="4">
        <f>AA16+AB16</f>
        <v>13514</v>
      </c>
      <c r="AE16" s="6" t="s">
        <v>13</v>
      </c>
      <c r="AF16" s="4">
        <f t="shared" si="2"/>
        <v>6273.9192359753361</v>
      </c>
      <c r="AG16" s="4">
        <f t="shared" si="2"/>
        <v>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6273.9192359753361</v>
      </c>
      <c r="AQ16" s="4">
        <f t="shared" si="2"/>
        <v>0</v>
      </c>
      <c r="AR16" s="4">
        <f t="shared" si="2"/>
        <v>6173.6405209412469</v>
      </c>
    </row>
    <row r="17" spans="1:44" ht="15.75" customHeight="1" thickBot="1" x14ac:dyDescent="0.3">
      <c r="A17" s="6" t="s">
        <v>14</v>
      </c>
      <c r="B17" s="4">
        <v>299163395.99999988</v>
      </c>
      <c r="C17" s="4">
        <v>2527854499.0000029</v>
      </c>
      <c r="D17" s="4">
        <v>81128325.99999997</v>
      </c>
      <c r="E17" s="4">
        <v>36018300</v>
      </c>
      <c r="F17" s="4"/>
      <c r="G17" s="4">
        <v>269528890.00000006</v>
      </c>
      <c r="H17" s="4"/>
      <c r="I17" s="4">
        <v>90696747</v>
      </c>
      <c r="J17" s="4">
        <v>0</v>
      </c>
      <c r="K17" s="4"/>
      <c r="L17" s="3">
        <f t="shared" si="0"/>
        <v>380291721.99999988</v>
      </c>
      <c r="M17" s="3">
        <f t="shared" si="0"/>
        <v>2924098436.0000029</v>
      </c>
      <c r="N17" s="4">
        <f>L17+M17</f>
        <v>3304390158.0000029</v>
      </c>
      <c r="P17" s="6" t="s">
        <v>14</v>
      </c>
      <c r="Q17" s="4">
        <v>44235</v>
      </c>
      <c r="R17" s="4">
        <v>279634</v>
      </c>
      <c r="S17" s="4">
        <v>12045</v>
      </c>
      <c r="T17" s="4">
        <v>2799</v>
      </c>
      <c r="U17" s="4">
        <v>0</v>
      </c>
      <c r="V17" s="4">
        <v>9700</v>
      </c>
      <c r="W17" s="4">
        <v>0</v>
      </c>
      <c r="X17" s="4">
        <v>11430</v>
      </c>
      <c r="Y17" s="4">
        <v>1866</v>
      </c>
      <c r="Z17" s="4">
        <v>0</v>
      </c>
      <c r="AA17" s="3">
        <f t="shared" si="1"/>
        <v>58146</v>
      </c>
      <c r="AB17" s="3">
        <f t="shared" si="1"/>
        <v>303563</v>
      </c>
      <c r="AC17" s="4">
        <f>AA17+AB17</f>
        <v>361709</v>
      </c>
      <c r="AE17" s="6" t="s">
        <v>14</v>
      </c>
      <c r="AF17" s="4">
        <f t="shared" si="2"/>
        <v>6763.0472702611023</v>
      </c>
      <c r="AG17" s="4">
        <f t="shared" si="2"/>
        <v>9039.8681812655213</v>
      </c>
      <c r="AH17" s="4">
        <f t="shared" si="2"/>
        <v>6735.4359485263567</v>
      </c>
      <c r="AI17" s="4">
        <f t="shared" si="2"/>
        <v>12868.274383708467</v>
      </c>
      <c r="AJ17" s="4" t="str">
        <f t="shared" si="2"/>
        <v>N.A.</v>
      </c>
      <c r="AK17" s="4">
        <f t="shared" si="2"/>
        <v>27786.483505154647</v>
      </c>
      <c r="AL17" s="4" t="str">
        <f t="shared" si="2"/>
        <v>N.A.</v>
      </c>
      <c r="AM17" s="4">
        <f t="shared" si="2"/>
        <v>7934.9734908136479</v>
      </c>
      <c r="AN17" s="4">
        <f t="shared" si="2"/>
        <v>0</v>
      </c>
      <c r="AO17" s="4" t="str">
        <f t="shared" si="2"/>
        <v>N.A.</v>
      </c>
      <c r="AP17" s="4">
        <f t="shared" si="2"/>
        <v>6540.2903381143997</v>
      </c>
      <c r="AQ17" s="4">
        <f t="shared" si="2"/>
        <v>9632.591705840312</v>
      </c>
      <c r="AR17" s="4">
        <f t="shared" si="2"/>
        <v>9135.4933330384447</v>
      </c>
    </row>
    <row r="18" spans="1:44" ht="15.75" customHeight="1" thickBot="1" x14ac:dyDescent="0.3">
      <c r="A18" s="6" t="s">
        <v>15</v>
      </c>
      <c r="B18" s="4">
        <v>0</v>
      </c>
      <c r="C18" s="4"/>
      <c r="D18" s="4">
        <v>0</v>
      </c>
      <c r="E18" s="4"/>
      <c r="F18" s="4"/>
      <c r="G18" s="4"/>
      <c r="H18" s="4">
        <v>1763000</v>
      </c>
      <c r="I18" s="4"/>
      <c r="J18" s="4"/>
      <c r="K18" s="4"/>
      <c r="L18" s="3">
        <f t="shared" si="0"/>
        <v>1763000</v>
      </c>
      <c r="M18" s="3">
        <f t="shared" si="0"/>
        <v>0</v>
      </c>
      <c r="N18" s="4">
        <f>L18+M18</f>
        <v>1763000</v>
      </c>
      <c r="P18" s="6" t="s">
        <v>15</v>
      </c>
      <c r="Q18" s="4">
        <v>142</v>
      </c>
      <c r="R18" s="4">
        <v>0</v>
      </c>
      <c r="S18" s="4">
        <v>285</v>
      </c>
      <c r="T18" s="4">
        <v>0</v>
      </c>
      <c r="U18" s="4">
        <v>0</v>
      </c>
      <c r="V18" s="4">
        <v>0</v>
      </c>
      <c r="W18" s="4">
        <v>307</v>
      </c>
      <c r="X18" s="4">
        <v>0</v>
      </c>
      <c r="Y18" s="4">
        <v>0</v>
      </c>
      <c r="Z18" s="4">
        <v>0</v>
      </c>
      <c r="AA18" s="3">
        <f t="shared" si="1"/>
        <v>734</v>
      </c>
      <c r="AB18" s="3">
        <f t="shared" si="1"/>
        <v>0</v>
      </c>
      <c r="AC18" s="4">
        <f>AA18+AB18</f>
        <v>734</v>
      </c>
      <c r="AE18" s="6" t="s">
        <v>15</v>
      </c>
      <c r="AF18" s="4">
        <f t="shared" si="2"/>
        <v>0</v>
      </c>
      <c r="AG18" s="4" t="str">
        <f t="shared" si="2"/>
        <v>N.A.</v>
      </c>
      <c r="AH18" s="4">
        <f t="shared" si="2"/>
        <v>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5742.671009771987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2401.9073569482289</v>
      </c>
      <c r="AQ18" s="4" t="str">
        <f t="shared" si="2"/>
        <v>N.A.</v>
      </c>
      <c r="AR18" s="4">
        <f t="shared" si="2"/>
        <v>2401.9073569482289</v>
      </c>
    </row>
    <row r="19" spans="1:44" ht="15.75" customHeight="1" thickBot="1" x14ac:dyDescent="0.3">
      <c r="A19" s="7" t="s">
        <v>16</v>
      </c>
      <c r="B19" s="4">
        <v>552157863.99999976</v>
      </c>
      <c r="C19" s="4">
        <v>2527854499.0000038</v>
      </c>
      <c r="D19" s="4">
        <v>154376701.00000009</v>
      </c>
      <c r="E19" s="4">
        <v>36018300</v>
      </c>
      <c r="F19" s="4">
        <v>88181040</v>
      </c>
      <c r="G19" s="4">
        <v>269528890.00000006</v>
      </c>
      <c r="H19" s="4">
        <v>235524520.00000003</v>
      </c>
      <c r="I19" s="4">
        <v>90696747</v>
      </c>
      <c r="J19" s="4">
        <v>0</v>
      </c>
      <c r="K19" s="4"/>
      <c r="L19" s="3">
        <f t="shared" ref="L19:M19" si="3">SUM(L15:L18)</f>
        <v>1030240124.9999999</v>
      </c>
      <c r="M19" s="3">
        <f t="shared" si="3"/>
        <v>2924098436.0000029</v>
      </c>
      <c r="N19" s="4"/>
      <c r="P19" s="7" t="s">
        <v>16</v>
      </c>
      <c r="Q19" s="4">
        <v>76243</v>
      </c>
      <c r="R19" s="4">
        <v>279850</v>
      </c>
      <c r="S19" s="4">
        <v>20803</v>
      </c>
      <c r="T19" s="4">
        <v>2799</v>
      </c>
      <c r="U19" s="4">
        <v>8342</v>
      </c>
      <c r="V19" s="4">
        <v>9700</v>
      </c>
      <c r="W19" s="4">
        <v>48504</v>
      </c>
      <c r="X19" s="4">
        <v>11430</v>
      </c>
      <c r="Y19" s="4">
        <v>4069</v>
      </c>
      <c r="Z19" s="4">
        <v>0</v>
      </c>
      <c r="AA19" s="3">
        <f t="shared" si="1"/>
        <v>157961</v>
      </c>
      <c r="AB19" s="3">
        <f t="shared" si="1"/>
        <v>303779</v>
      </c>
      <c r="AC19" s="4"/>
      <c r="AE19" s="7" t="s">
        <v>16</v>
      </c>
      <c r="AF19" s="4">
        <f t="shared" ref="AF19:AQ19" si="4">IFERROR(B19/Q19, "N.A.")</f>
        <v>7242.0794564746893</v>
      </c>
      <c r="AG19" s="4">
        <f t="shared" si="4"/>
        <v>9032.8908308022292</v>
      </c>
      <c r="AH19" s="4">
        <f t="shared" si="4"/>
        <v>7420.8864586838481</v>
      </c>
      <c r="AI19" s="4">
        <f t="shared" si="4"/>
        <v>12868.274383708467</v>
      </c>
      <c r="AJ19" s="4">
        <f t="shared" si="4"/>
        <v>10570.731239510909</v>
      </c>
      <c r="AK19" s="4">
        <f t="shared" si="4"/>
        <v>27786.483505154647</v>
      </c>
      <c r="AL19" s="4">
        <f t="shared" si="4"/>
        <v>4855.7751937984503</v>
      </c>
      <c r="AM19" s="4">
        <f t="shared" si="4"/>
        <v>7934.9734908136479</v>
      </c>
      <c r="AN19" s="4">
        <f t="shared" si="4"/>
        <v>0</v>
      </c>
      <c r="AO19" s="4" t="str">
        <f t="shared" si="4"/>
        <v>N.A.</v>
      </c>
      <c r="AP19" s="4">
        <f t="shared" si="4"/>
        <v>6522.1170098948469</v>
      </c>
      <c r="AQ19" s="4">
        <f t="shared" si="4"/>
        <v>9625.7425167638412</v>
      </c>
      <c r="AR19" s="4"/>
    </row>
    <row r="20" spans="1:44" ht="15.75" customHeight="1" thickBot="1" x14ac:dyDescent="0.3">
      <c r="A20" s="8" t="s">
        <v>0</v>
      </c>
      <c r="B20" s="39">
        <f>B19+C19</f>
        <v>3080012363.0000038</v>
      </c>
      <c r="C20" s="40"/>
      <c r="D20" s="39">
        <f>D19+E19</f>
        <v>190395001.00000009</v>
      </c>
      <c r="E20" s="40"/>
      <c r="F20" s="39">
        <f>F19+G19</f>
        <v>357709930.00000006</v>
      </c>
      <c r="G20" s="40"/>
      <c r="H20" s="39">
        <f>H19+I19</f>
        <v>326221267</v>
      </c>
      <c r="I20" s="40"/>
      <c r="J20" s="39">
        <f>J19+K19</f>
        <v>0</v>
      </c>
      <c r="K20" s="40"/>
      <c r="L20" s="5"/>
      <c r="M20" s="2"/>
      <c r="N20" s="1">
        <f>B20+D20+F20+H20+J20</f>
        <v>3954338561.0000038</v>
      </c>
      <c r="P20" s="8" t="s">
        <v>0</v>
      </c>
      <c r="Q20" s="39">
        <f>Q19+R19</f>
        <v>356093</v>
      </c>
      <c r="R20" s="40"/>
      <c r="S20" s="39">
        <f>S19+T19</f>
        <v>23602</v>
      </c>
      <c r="T20" s="40"/>
      <c r="U20" s="39">
        <f>U19+V19</f>
        <v>18042</v>
      </c>
      <c r="V20" s="40"/>
      <c r="W20" s="39">
        <f>W19+X19</f>
        <v>59934</v>
      </c>
      <c r="X20" s="40"/>
      <c r="Y20" s="39">
        <f>Y19+Z19</f>
        <v>4069</v>
      </c>
      <c r="Z20" s="40"/>
      <c r="AA20" s="5"/>
      <c r="AB20" s="2"/>
      <c r="AC20" s="1">
        <f>Q20+S20+U20+W20+Y20</f>
        <v>461740</v>
      </c>
      <c r="AE20" s="8" t="s">
        <v>0</v>
      </c>
      <c r="AF20" s="41">
        <f>IFERROR(B20/Q20,"N.A.")</f>
        <v>8649.4605706936218</v>
      </c>
      <c r="AG20" s="42"/>
      <c r="AH20" s="41">
        <f>IFERROR(D20/S20,"N.A.")</f>
        <v>8066.9011524447114</v>
      </c>
      <c r="AI20" s="42"/>
      <c r="AJ20" s="41">
        <f>IFERROR(F20/U20,"N.A.")</f>
        <v>19826.512027491412</v>
      </c>
      <c r="AK20" s="42"/>
      <c r="AL20" s="41">
        <f>IFERROR(H20/W20,"N.A.")</f>
        <v>5443.0084259351952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8563.9939381470176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customHeight="1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147856780.00000006</v>
      </c>
      <c r="C27" s="4"/>
      <c r="D27" s="4">
        <v>60612395.000000015</v>
      </c>
      <c r="E27" s="4"/>
      <c r="F27" s="4">
        <v>80719679.999999985</v>
      </c>
      <c r="G27" s="4"/>
      <c r="H27" s="4">
        <v>151131970.99999997</v>
      </c>
      <c r="I27" s="4"/>
      <c r="J27" s="4">
        <v>0</v>
      </c>
      <c r="K27" s="4"/>
      <c r="L27" s="3">
        <f t="shared" ref="L27:M31" si="5">B27+D27+F27+H27+J27</f>
        <v>440320826</v>
      </c>
      <c r="M27" s="3">
        <f t="shared" si="5"/>
        <v>0</v>
      </c>
      <c r="N27" s="4">
        <f>L27+M27</f>
        <v>440320826</v>
      </c>
      <c r="P27" s="6" t="s">
        <v>12</v>
      </c>
      <c r="Q27" s="4">
        <v>14811</v>
      </c>
      <c r="R27" s="4">
        <v>0</v>
      </c>
      <c r="S27" s="4">
        <v>6843</v>
      </c>
      <c r="T27" s="4">
        <v>0</v>
      </c>
      <c r="U27" s="4">
        <v>8005</v>
      </c>
      <c r="V27" s="4">
        <v>0</v>
      </c>
      <c r="W27" s="4">
        <v>26676</v>
      </c>
      <c r="X27" s="4">
        <v>0</v>
      </c>
      <c r="Y27" s="4">
        <v>1005</v>
      </c>
      <c r="Z27" s="4">
        <v>0</v>
      </c>
      <c r="AA27" s="3">
        <f t="shared" ref="AA27:AB31" si="6">Q27+S27+U27+W27+Y27</f>
        <v>57340</v>
      </c>
      <c r="AB27" s="3">
        <f t="shared" si="6"/>
        <v>0</v>
      </c>
      <c r="AC27" s="4">
        <f>AA27+AB27</f>
        <v>57340</v>
      </c>
      <c r="AE27" s="6" t="s">
        <v>12</v>
      </c>
      <c r="AF27" s="4">
        <f t="shared" ref="AF27:AR30" si="7">IFERROR(B27/Q27, "N.A.")</f>
        <v>9982.9032475862568</v>
      </c>
      <c r="AG27" s="4" t="str">
        <f t="shared" si="7"/>
        <v>N.A.</v>
      </c>
      <c r="AH27" s="4">
        <f t="shared" si="7"/>
        <v>8857.5763553996803</v>
      </c>
      <c r="AI27" s="4" t="str">
        <f t="shared" si="7"/>
        <v>N.A.</v>
      </c>
      <c r="AJ27" s="4">
        <f t="shared" si="7"/>
        <v>10083.657713928793</v>
      </c>
      <c r="AK27" s="4" t="str">
        <f t="shared" si="7"/>
        <v>N.A.</v>
      </c>
      <c r="AL27" s="4">
        <f t="shared" si="7"/>
        <v>5665.4659994002086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7679.1214858737358</v>
      </c>
      <c r="AQ27" s="4" t="str">
        <f t="shared" si="7"/>
        <v>N.A.</v>
      </c>
      <c r="AR27" s="4">
        <f t="shared" si="7"/>
        <v>7679.1214858737358</v>
      </c>
    </row>
    <row r="28" spans="1:44" ht="15.75" customHeight="1" thickBot="1" x14ac:dyDescent="0.3">
      <c r="A28" s="6" t="s">
        <v>13</v>
      </c>
      <c r="B28" s="4">
        <v>6148999.9999999991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6148999.9999999991</v>
      </c>
      <c r="M28" s="3">
        <f t="shared" si="5"/>
        <v>0</v>
      </c>
      <c r="N28" s="4">
        <f>L28+M28</f>
        <v>6148999.9999999991</v>
      </c>
      <c r="P28" s="6" t="s">
        <v>13</v>
      </c>
      <c r="Q28" s="4">
        <v>666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666</v>
      </c>
      <c r="AB28" s="3">
        <f t="shared" si="6"/>
        <v>0</v>
      </c>
      <c r="AC28" s="4">
        <f>AA28+AB28</f>
        <v>666</v>
      </c>
      <c r="AE28" s="6" t="s">
        <v>13</v>
      </c>
      <c r="AF28" s="4">
        <f t="shared" si="7"/>
        <v>9232.7327327327312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9232.7327327327312</v>
      </c>
      <c r="AQ28" s="4" t="str">
        <f t="shared" si="7"/>
        <v>N.A.</v>
      </c>
      <c r="AR28" s="4">
        <f t="shared" si="7"/>
        <v>9232.7327327327312</v>
      </c>
    </row>
    <row r="29" spans="1:44" ht="15.75" customHeight="1" thickBot="1" x14ac:dyDescent="0.3">
      <c r="A29" s="6" t="s">
        <v>14</v>
      </c>
      <c r="B29" s="4">
        <v>174279170.00000003</v>
      </c>
      <c r="C29" s="4">
        <v>1663477850.9999993</v>
      </c>
      <c r="D29" s="4">
        <v>58224699.999999993</v>
      </c>
      <c r="E29" s="4">
        <v>22974249.999999996</v>
      </c>
      <c r="F29" s="4"/>
      <c r="G29" s="4">
        <v>230663190</v>
      </c>
      <c r="H29" s="4"/>
      <c r="I29" s="4">
        <v>66992044.999999978</v>
      </c>
      <c r="J29" s="4">
        <v>0</v>
      </c>
      <c r="K29" s="4"/>
      <c r="L29" s="3">
        <f t="shared" si="5"/>
        <v>232503870.00000003</v>
      </c>
      <c r="M29" s="3">
        <f t="shared" si="5"/>
        <v>1984107335.9999993</v>
      </c>
      <c r="N29" s="4">
        <f>L29+M29</f>
        <v>2216611205.9999995</v>
      </c>
      <c r="P29" s="6" t="s">
        <v>14</v>
      </c>
      <c r="Q29" s="4">
        <v>24776</v>
      </c>
      <c r="R29" s="4">
        <v>173495</v>
      </c>
      <c r="S29" s="4">
        <v>7777</v>
      </c>
      <c r="T29" s="4">
        <v>2172</v>
      </c>
      <c r="U29" s="4">
        <v>0</v>
      </c>
      <c r="V29" s="4">
        <v>7524</v>
      </c>
      <c r="W29" s="4">
        <v>0</v>
      </c>
      <c r="X29" s="4">
        <v>7771</v>
      </c>
      <c r="Y29" s="4">
        <v>241</v>
      </c>
      <c r="Z29" s="4">
        <v>0</v>
      </c>
      <c r="AA29" s="3">
        <f t="shared" si="6"/>
        <v>32794</v>
      </c>
      <c r="AB29" s="3">
        <f t="shared" si="6"/>
        <v>190962</v>
      </c>
      <c r="AC29" s="4">
        <f>AA29+AB29</f>
        <v>223756</v>
      </c>
      <c r="AE29" s="6" t="s">
        <v>14</v>
      </c>
      <c r="AF29" s="4">
        <f t="shared" si="7"/>
        <v>7034.193170810463</v>
      </c>
      <c r="AG29" s="4">
        <f t="shared" si="7"/>
        <v>9588.0449061932577</v>
      </c>
      <c r="AH29" s="4">
        <f t="shared" si="7"/>
        <v>7486.7815352963862</v>
      </c>
      <c r="AI29" s="4">
        <f t="shared" si="7"/>
        <v>10577.463167587475</v>
      </c>
      <c r="AJ29" s="4" t="str">
        <f t="shared" si="7"/>
        <v>N.A.</v>
      </c>
      <c r="AK29" s="4">
        <f t="shared" si="7"/>
        <v>30656.989633173846</v>
      </c>
      <c r="AL29" s="4" t="str">
        <f t="shared" si="7"/>
        <v>N.A.</v>
      </c>
      <c r="AM29" s="4">
        <f t="shared" si="7"/>
        <v>8620.7753184918256</v>
      </c>
      <c r="AN29" s="4">
        <f t="shared" si="7"/>
        <v>0</v>
      </c>
      <c r="AO29" s="4" t="str">
        <f t="shared" si="7"/>
        <v>N.A.</v>
      </c>
      <c r="AP29" s="4">
        <f t="shared" si="7"/>
        <v>7089.8295419893893</v>
      </c>
      <c r="AQ29" s="4">
        <f t="shared" si="7"/>
        <v>10390.063656643726</v>
      </c>
      <c r="AR29" s="4">
        <f t="shared" si="7"/>
        <v>9906.3766155991325</v>
      </c>
    </row>
    <row r="30" spans="1:44" ht="15.75" customHeight="1" thickBot="1" x14ac:dyDescent="0.3">
      <c r="A30" s="6" t="s">
        <v>15</v>
      </c>
      <c r="B30" s="4">
        <v>0</v>
      </c>
      <c r="C30" s="4"/>
      <c r="D30" s="4">
        <v>0</v>
      </c>
      <c r="E30" s="4"/>
      <c r="F30" s="4"/>
      <c r="G30" s="4"/>
      <c r="H30" s="4">
        <v>1763000</v>
      </c>
      <c r="I30" s="4"/>
      <c r="J30" s="4"/>
      <c r="K30" s="4"/>
      <c r="L30" s="3">
        <f t="shared" si="5"/>
        <v>1763000</v>
      </c>
      <c r="M30" s="3">
        <f t="shared" si="5"/>
        <v>0</v>
      </c>
      <c r="N30" s="4">
        <f>L30+M30</f>
        <v>1763000</v>
      </c>
      <c r="P30" s="6" t="s">
        <v>15</v>
      </c>
      <c r="Q30" s="4">
        <v>142</v>
      </c>
      <c r="R30" s="4">
        <v>0</v>
      </c>
      <c r="S30" s="4">
        <v>285</v>
      </c>
      <c r="T30" s="4">
        <v>0</v>
      </c>
      <c r="U30" s="4">
        <v>0</v>
      </c>
      <c r="V30" s="4">
        <v>0</v>
      </c>
      <c r="W30" s="4">
        <v>307</v>
      </c>
      <c r="X30" s="4">
        <v>0</v>
      </c>
      <c r="Y30" s="4">
        <v>0</v>
      </c>
      <c r="Z30" s="4">
        <v>0</v>
      </c>
      <c r="AA30" s="3">
        <f t="shared" si="6"/>
        <v>734</v>
      </c>
      <c r="AB30" s="3">
        <f t="shared" si="6"/>
        <v>0</v>
      </c>
      <c r="AC30" s="4">
        <f>AA30+AB30</f>
        <v>734</v>
      </c>
      <c r="AE30" s="6" t="s">
        <v>15</v>
      </c>
      <c r="AF30" s="4">
        <f t="shared" si="7"/>
        <v>0</v>
      </c>
      <c r="AG30" s="4" t="str">
        <f t="shared" si="7"/>
        <v>N.A.</v>
      </c>
      <c r="AH30" s="4">
        <f t="shared" si="7"/>
        <v>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5742.671009771987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2401.9073569482289</v>
      </c>
      <c r="AQ30" s="4" t="str">
        <f t="shared" si="7"/>
        <v>N.A.</v>
      </c>
      <c r="AR30" s="4">
        <f t="shared" si="7"/>
        <v>2401.9073569482289</v>
      </c>
    </row>
    <row r="31" spans="1:44" ht="15.75" customHeight="1" thickBot="1" x14ac:dyDescent="0.3">
      <c r="A31" s="7" t="s">
        <v>16</v>
      </c>
      <c r="B31" s="4">
        <v>328284950.00000006</v>
      </c>
      <c r="C31" s="4">
        <v>1663477850.9999993</v>
      </c>
      <c r="D31" s="4">
        <v>118837094.99999997</v>
      </c>
      <c r="E31" s="4">
        <v>22974249.999999996</v>
      </c>
      <c r="F31" s="4">
        <v>80719679.999999985</v>
      </c>
      <c r="G31" s="4">
        <v>230663190</v>
      </c>
      <c r="H31" s="4">
        <v>152894971</v>
      </c>
      <c r="I31" s="4">
        <v>66992044.999999978</v>
      </c>
      <c r="J31" s="4">
        <v>0</v>
      </c>
      <c r="K31" s="4"/>
      <c r="L31" s="3">
        <f t="shared" si="5"/>
        <v>680736696</v>
      </c>
      <c r="M31" s="3">
        <f t="shared" si="5"/>
        <v>1984107335.9999993</v>
      </c>
      <c r="N31" s="4"/>
      <c r="P31" s="7" t="s">
        <v>16</v>
      </c>
      <c r="Q31" s="4">
        <v>40395</v>
      </c>
      <c r="R31" s="4">
        <v>173495</v>
      </c>
      <c r="S31" s="4">
        <v>14905</v>
      </c>
      <c r="T31" s="4">
        <v>2172</v>
      </c>
      <c r="U31" s="4">
        <v>8005</v>
      </c>
      <c r="V31" s="4">
        <v>7524</v>
      </c>
      <c r="W31" s="4">
        <v>26983</v>
      </c>
      <c r="X31" s="4">
        <v>7771</v>
      </c>
      <c r="Y31" s="4">
        <v>1246</v>
      </c>
      <c r="Z31" s="4">
        <v>0</v>
      </c>
      <c r="AA31" s="3">
        <f t="shared" si="6"/>
        <v>91534</v>
      </c>
      <c r="AB31" s="3">
        <f t="shared" si="6"/>
        <v>190962</v>
      </c>
      <c r="AC31" s="4"/>
      <c r="AE31" s="7" t="s">
        <v>16</v>
      </c>
      <c r="AF31" s="4">
        <f t="shared" ref="AF31:AQ31" si="8">IFERROR(B31/Q31, "N.A.")</f>
        <v>8126.8708998638458</v>
      </c>
      <c r="AG31" s="4">
        <f t="shared" si="8"/>
        <v>9588.0449061932577</v>
      </c>
      <c r="AH31" s="4">
        <f t="shared" si="8"/>
        <v>7972.9684669573944</v>
      </c>
      <c r="AI31" s="4">
        <f t="shared" si="8"/>
        <v>10577.463167587475</v>
      </c>
      <c r="AJ31" s="4">
        <f t="shared" si="8"/>
        <v>10083.657713928793</v>
      </c>
      <c r="AK31" s="4">
        <f t="shared" si="8"/>
        <v>30656.989633173846</v>
      </c>
      <c r="AL31" s="4">
        <f t="shared" si="8"/>
        <v>5666.344402030908</v>
      </c>
      <c r="AM31" s="4">
        <f t="shared" si="8"/>
        <v>8620.7753184918256</v>
      </c>
      <c r="AN31" s="4">
        <f t="shared" si="8"/>
        <v>0</v>
      </c>
      <c r="AO31" s="4" t="str">
        <f t="shared" si="8"/>
        <v>N.A.</v>
      </c>
      <c r="AP31" s="4">
        <f t="shared" si="8"/>
        <v>7436.9818428125072</v>
      </c>
      <c r="AQ31" s="4">
        <f t="shared" si="8"/>
        <v>10390.063656643726</v>
      </c>
      <c r="AR31" s="4"/>
    </row>
    <row r="32" spans="1:44" ht="15.75" customHeight="1" thickBot="1" x14ac:dyDescent="0.3">
      <c r="A32" s="8" t="s">
        <v>0</v>
      </c>
      <c r="B32" s="39">
        <f>B31+C31</f>
        <v>1991762800.9999993</v>
      </c>
      <c r="C32" s="40"/>
      <c r="D32" s="39">
        <f>D31+E31</f>
        <v>141811344.99999997</v>
      </c>
      <c r="E32" s="40"/>
      <c r="F32" s="39">
        <f>F31+G31</f>
        <v>311382870</v>
      </c>
      <c r="G32" s="40"/>
      <c r="H32" s="39">
        <f>H31+I31</f>
        <v>219887015.99999997</v>
      </c>
      <c r="I32" s="40"/>
      <c r="J32" s="39">
        <f>J31+K31</f>
        <v>0</v>
      </c>
      <c r="K32" s="40"/>
      <c r="L32" s="5"/>
      <c r="M32" s="2"/>
      <c r="N32" s="1">
        <f>B32+D32+F32+H32+J32</f>
        <v>2664844031.999999</v>
      </c>
      <c r="P32" s="8" t="s">
        <v>0</v>
      </c>
      <c r="Q32" s="39">
        <f>Q31+R31</f>
        <v>213890</v>
      </c>
      <c r="R32" s="40"/>
      <c r="S32" s="39">
        <f>S31+T31</f>
        <v>17077</v>
      </c>
      <c r="T32" s="40"/>
      <c r="U32" s="39">
        <f>U31+V31</f>
        <v>15529</v>
      </c>
      <c r="V32" s="40"/>
      <c r="W32" s="39">
        <f>W31+X31</f>
        <v>34754</v>
      </c>
      <c r="X32" s="40"/>
      <c r="Y32" s="39">
        <f>Y31+Z31</f>
        <v>1246</v>
      </c>
      <c r="Z32" s="40"/>
      <c r="AA32" s="5"/>
      <c r="AB32" s="2"/>
      <c r="AC32" s="1">
        <f>Q32+S32+U32+W32+Y32</f>
        <v>282496</v>
      </c>
      <c r="AE32" s="8" t="s">
        <v>0</v>
      </c>
      <c r="AF32" s="41">
        <f>IFERROR(B32/Q32,"N.A.")</f>
        <v>9312.0893964187162</v>
      </c>
      <c r="AG32" s="42"/>
      <c r="AH32" s="41">
        <f>IFERROR(D32/S32,"N.A.")</f>
        <v>8304.2305440065575</v>
      </c>
      <c r="AI32" s="42"/>
      <c r="AJ32" s="41">
        <f>IFERROR(F32/U32,"N.A.")</f>
        <v>20051.701332989891</v>
      </c>
      <c r="AK32" s="42"/>
      <c r="AL32" s="41">
        <f>IFERROR(H32/W32,"N.A.")</f>
        <v>6326.9556310065018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9433.209787041229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21707110</v>
      </c>
      <c r="C39" s="4"/>
      <c r="D39" s="4">
        <v>12635980</v>
      </c>
      <c r="E39" s="4"/>
      <c r="F39" s="4">
        <v>7461359.9999999991</v>
      </c>
      <c r="G39" s="4"/>
      <c r="H39" s="4">
        <v>82629548.999999985</v>
      </c>
      <c r="I39" s="4"/>
      <c r="J39" s="4">
        <v>0</v>
      </c>
      <c r="K39" s="4"/>
      <c r="L39" s="3">
        <f t="shared" ref="L39:M43" si="9">B39+D39+F39+H39+J39</f>
        <v>124433998.99999999</v>
      </c>
      <c r="M39" s="3">
        <f t="shared" si="9"/>
        <v>0</v>
      </c>
      <c r="N39" s="4">
        <f>L39+M39</f>
        <v>124433998.99999999</v>
      </c>
      <c r="P39" s="6" t="s">
        <v>12</v>
      </c>
      <c r="Q39" s="4">
        <v>3757</v>
      </c>
      <c r="R39" s="4">
        <v>0</v>
      </c>
      <c r="S39" s="4">
        <v>1630</v>
      </c>
      <c r="T39" s="4">
        <v>0</v>
      </c>
      <c r="U39" s="4">
        <v>337</v>
      </c>
      <c r="V39" s="4">
        <v>0</v>
      </c>
      <c r="W39" s="4">
        <v>21521</v>
      </c>
      <c r="X39" s="4">
        <v>0</v>
      </c>
      <c r="Y39" s="4">
        <v>1198</v>
      </c>
      <c r="Z39" s="4">
        <v>0</v>
      </c>
      <c r="AA39" s="3">
        <f t="shared" ref="AA39:AB43" si="10">Q39+S39+U39+W39+Y39</f>
        <v>28443</v>
      </c>
      <c r="AB39" s="3">
        <f t="shared" si="10"/>
        <v>0</v>
      </c>
      <c r="AC39" s="4">
        <f>AA39+AB39</f>
        <v>28443</v>
      </c>
      <c r="AE39" s="6" t="s">
        <v>12</v>
      </c>
      <c r="AF39" s="4">
        <f t="shared" ref="AF39:AR42" si="11">IFERROR(B39/Q39, "N.A.")</f>
        <v>5777.7774820335371</v>
      </c>
      <c r="AG39" s="4" t="str">
        <f t="shared" si="11"/>
        <v>N.A.</v>
      </c>
      <c r="AH39" s="4">
        <f t="shared" si="11"/>
        <v>7752.1349693251532</v>
      </c>
      <c r="AI39" s="4" t="str">
        <f t="shared" si="11"/>
        <v>N.A.</v>
      </c>
      <c r="AJ39" s="4">
        <f t="shared" si="11"/>
        <v>22140.534124629077</v>
      </c>
      <c r="AK39" s="4" t="str">
        <f t="shared" si="11"/>
        <v>N.A.</v>
      </c>
      <c r="AL39" s="4">
        <f t="shared" si="11"/>
        <v>3839.4846429069275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4374.8549379460674</v>
      </c>
      <c r="AQ39" s="4" t="str">
        <f t="shared" si="11"/>
        <v>N.A.</v>
      </c>
      <c r="AR39" s="4">
        <f t="shared" si="11"/>
        <v>4374.8549379460674</v>
      </c>
    </row>
    <row r="40" spans="1:44" ht="15.75" customHeight="1" thickBot="1" x14ac:dyDescent="0.3">
      <c r="A40" s="6" t="s">
        <v>13</v>
      </c>
      <c r="B40" s="4">
        <v>77281578.000000015</v>
      </c>
      <c r="C40" s="4">
        <v>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77281578.000000015</v>
      </c>
      <c r="M40" s="3">
        <f t="shared" si="9"/>
        <v>0</v>
      </c>
      <c r="N40" s="4">
        <f>L40+M40</f>
        <v>77281578.000000015</v>
      </c>
      <c r="P40" s="6" t="s">
        <v>13</v>
      </c>
      <c r="Q40" s="4">
        <v>12632</v>
      </c>
      <c r="R40" s="4">
        <v>216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12632</v>
      </c>
      <c r="AB40" s="3">
        <f t="shared" si="10"/>
        <v>216</v>
      </c>
      <c r="AC40" s="4">
        <f>AA40+AB40</f>
        <v>12848</v>
      </c>
      <c r="AE40" s="6" t="s">
        <v>13</v>
      </c>
      <c r="AF40" s="4">
        <f t="shared" si="11"/>
        <v>6117.9209943001915</v>
      </c>
      <c r="AG40" s="4">
        <f t="shared" si="11"/>
        <v>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6117.9209943001915</v>
      </c>
      <c r="AQ40" s="4">
        <f t="shared" si="11"/>
        <v>0</v>
      </c>
      <c r="AR40" s="4">
        <f t="shared" si="11"/>
        <v>6015.0667808219187</v>
      </c>
    </row>
    <row r="41" spans="1:44" ht="15.75" customHeight="1" thickBot="1" x14ac:dyDescent="0.3">
      <c r="A41" s="6" t="s">
        <v>14</v>
      </c>
      <c r="B41" s="4">
        <v>124884225.99999997</v>
      </c>
      <c r="C41" s="4">
        <v>864376647.99999964</v>
      </c>
      <c r="D41" s="4">
        <v>22903626</v>
      </c>
      <c r="E41" s="4">
        <v>13044050</v>
      </c>
      <c r="F41" s="4"/>
      <c r="G41" s="4">
        <v>38865699.999999993</v>
      </c>
      <c r="H41" s="4"/>
      <c r="I41" s="4">
        <v>23704701.999999996</v>
      </c>
      <c r="J41" s="4">
        <v>0</v>
      </c>
      <c r="K41" s="4"/>
      <c r="L41" s="3">
        <f t="shared" si="9"/>
        <v>147787851.99999997</v>
      </c>
      <c r="M41" s="3">
        <f t="shared" si="9"/>
        <v>939991099.99999964</v>
      </c>
      <c r="N41" s="4">
        <f>L41+M41</f>
        <v>1087778951.9999995</v>
      </c>
      <c r="P41" s="6" t="s">
        <v>14</v>
      </c>
      <c r="Q41" s="4">
        <v>19459</v>
      </c>
      <c r="R41" s="4">
        <v>106139</v>
      </c>
      <c r="S41" s="4">
        <v>4268</v>
      </c>
      <c r="T41" s="4">
        <v>627</v>
      </c>
      <c r="U41" s="4">
        <v>0</v>
      </c>
      <c r="V41" s="4">
        <v>2176</v>
      </c>
      <c r="W41" s="4">
        <v>0</v>
      </c>
      <c r="X41" s="4">
        <v>3659</v>
      </c>
      <c r="Y41" s="4">
        <v>1625</v>
      </c>
      <c r="Z41" s="4">
        <v>0</v>
      </c>
      <c r="AA41" s="3">
        <f t="shared" si="10"/>
        <v>25352</v>
      </c>
      <c r="AB41" s="3">
        <f t="shared" si="10"/>
        <v>112601</v>
      </c>
      <c r="AC41" s="4">
        <f>AA41+AB41</f>
        <v>137953</v>
      </c>
      <c r="AE41" s="6" t="s">
        <v>14</v>
      </c>
      <c r="AF41" s="4">
        <f t="shared" si="11"/>
        <v>6417.8131455881585</v>
      </c>
      <c r="AG41" s="4">
        <f t="shared" si="11"/>
        <v>8143.8175223056523</v>
      </c>
      <c r="AH41" s="4">
        <f t="shared" si="11"/>
        <v>5366.3603561387063</v>
      </c>
      <c r="AI41" s="4">
        <f t="shared" si="11"/>
        <v>20803.907496012758</v>
      </c>
      <c r="AJ41" s="4" t="str">
        <f t="shared" si="11"/>
        <v>N.A.</v>
      </c>
      <c r="AK41" s="4">
        <f t="shared" si="11"/>
        <v>17861.075367647056</v>
      </c>
      <c r="AL41" s="4" t="str">
        <f t="shared" si="11"/>
        <v>N.A.</v>
      </c>
      <c r="AM41" s="4">
        <f t="shared" si="11"/>
        <v>6478.4646078163423</v>
      </c>
      <c r="AN41" s="4">
        <f t="shared" si="11"/>
        <v>0</v>
      </c>
      <c r="AO41" s="4" t="str">
        <f t="shared" si="11"/>
        <v>N.A.</v>
      </c>
      <c r="AP41" s="4">
        <f t="shared" si="11"/>
        <v>5829.4356263805603</v>
      </c>
      <c r="AQ41" s="4">
        <f t="shared" si="11"/>
        <v>8347.9818118844378</v>
      </c>
      <c r="AR41" s="4">
        <f t="shared" si="11"/>
        <v>7885.1416931853564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223872913.99999997</v>
      </c>
      <c r="C43" s="4">
        <v>864376647.9999994</v>
      </c>
      <c r="D43" s="4">
        <v>35539606.000000007</v>
      </c>
      <c r="E43" s="4">
        <v>13044050</v>
      </c>
      <c r="F43" s="4">
        <v>7461359.9999999991</v>
      </c>
      <c r="G43" s="4">
        <v>38865699.999999993</v>
      </c>
      <c r="H43" s="4">
        <v>82629548.999999985</v>
      </c>
      <c r="I43" s="4">
        <v>23704701.999999996</v>
      </c>
      <c r="J43" s="4">
        <v>0</v>
      </c>
      <c r="K43" s="4"/>
      <c r="L43" s="3">
        <f t="shared" si="9"/>
        <v>349503428.99999994</v>
      </c>
      <c r="M43" s="3">
        <f t="shared" si="9"/>
        <v>939991099.9999994</v>
      </c>
      <c r="N43" s="4"/>
      <c r="P43" s="7" t="s">
        <v>16</v>
      </c>
      <c r="Q43" s="4">
        <v>35848</v>
      </c>
      <c r="R43" s="4">
        <v>106355</v>
      </c>
      <c r="S43" s="4">
        <v>5898</v>
      </c>
      <c r="T43" s="4">
        <v>627</v>
      </c>
      <c r="U43" s="4">
        <v>337</v>
      </c>
      <c r="V43" s="4">
        <v>2176</v>
      </c>
      <c r="W43" s="4">
        <v>21521</v>
      </c>
      <c r="X43" s="4">
        <v>3659</v>
      </c>
      <c r="Y43" s="4">
        <v>2823</v>
      </c>
      <c r="Z43" s="4">
        <v>0</v>
      </c>
      <c r="AA43" s="3">
        <f t="shared" si="10"/>
        <v>66427</v>
      </c>
      <c r="AB43" s="3">
        <f t="shared" si="10"/>
        <v>112817</v>
      </c>
      <c r="AC43" s="4"/>
      <c r="AE43" s="7" t="s">
        <v>16</v>
      </c>
      <c r="AF43" s="4">
        <f t="shared" ref="AF43:AQ43" si="12">IFERROR(B43/Q43, "N.A.")</f>
        <v>6245.0600870341432</v>
      </c>
      <c r="AG43" s="4">
        <f t="shared" si="12"/>
        <v>8127.2779653048692</v>
      </c>
      <c r="AH43" s="4">
        <f t="shared" si="12"/>
        <v>6025.7046456425924</v>
      </c>
      <c r="AI43" s="4">
        <f t="shared" si="12"/>
        <v>20803.907496012758</v>
      </c>
      <c r="AJ43" s="4">
        <f t="shared" si="12"/>
        <v>22140.534124629077</v>
      </c>
      <c r="AK43" s="4">
        <f t="shared" si="12"/>
        <v>17861.075367647056</v>
      </c>
      <c r="AL43" s="4">
        <f t="shared" si="12"/>
        <v>3839.4846429069275</v>
      </c>
      <c r="AM43" s="4">
        <f t="shared" si="12"/>
        <v>6478.4646078163423</v>
      </c>
      <c r="AN43" s="4">
        <f t="shared" si="12"/>
        <v>0</v>
      </c>
      <c r="AO43" s="4" t="str">
        <f t="shared" si="12"/>
        <v>N.A.</v>
      </c>
      <c r="AP43" s="4">
        <f t="shared" si="12"/>
        <v>5261.466406732201</v>
      </c>
      <c r="AQ43" s="4">
        <f t="shared" si="12"/>
        <v>8331.9987235966164</v>
      </c>
      <c r="AR43" s="4"/>
    </row>
    <row r="44" spans="1:44" ht="15.75" customHeight="1" thickBot="1" x14ac:dyDescent="0.3">
      <c r="A44" s="8" t="s">
        <v>0</v>
      </c>
      <c r="B44" s="39">
        <f>B43+C43</f>
        <v>1088249561.9999993</v>
      </c>
      <c r="C44" s="40"/>
      <c r="D44" s="39">
        <f>D43+E43</f>
        <v>48583656.000000007</v>
      </c>
      <c r="E44" s="40"/>
      <c r="F44" s="39">
        <f>F43+G43</f>
        <v>46327059.999999993</v>
      </c>
      <c r="G44" s="40"/>
      <c r="H44" s="39">
        <f>H43+I43</f>
        <v>106334250.99999999</v>
      </c>
      <c r="I44" s="40"/>
      <c r="J44" s="39">
        <f>J43+K43</f>
        <v>0</v>
      </c>
      <c r="K44" s="40"/>
      <c r="L44" s="5"/>
      <c r="M44" s="2"/>
      <c r="N44" s="1">
        <f>B44+D44+F44+H44+J44</f>
        <v>1289494528.9999993</v>
      </c>
      <c r="P44" s="8" t="s">
        <v>0</v>
      </c>
      <c r="Q44" s="39">
        <f>Q43+R43</f>
        <v>142203</v>
      </c>
      <c r="R44" s="40"/>
      <c r="S44" s="39">
        <f>S43+T43</f>
        <v>6525</v>
      </c>
      <c r="T44" s="40"/>
      <c r="U44" s="39">
        <f>U43+V43</f>
        <v>2513</v>
      </c>
      <c r="V44" s="40"/>
      <c r="W44" s="39">
        <f>W43+X43</f>
        <v>25180</v>
      </c>
      <c r="X44" s="40"/>
      <c r="Y44" s="39">
        <f>Y43+Z43</f>
        <v>2823</v>
      </c>
      <c r="Z44" s="40"/>
      <c r="AA44" s="5"/>
      <c r="AB44" s="2"/>
      <c r="AC44" s="1">
        <f>Q44+S44+U44+W44+Y44</f>
        <v>179244</v>
      </c>
      <c r="AE44" s="8" t="s">
        <v>0</v>
      </c>
      <c r="AF44" s="41">
        <f>IFERROR(B44/Q44,"N.A.")</f>
        <v>7652.7890550832208</v>
      </c>
      <c r="AG44" s="42"/>
      <c r="AH44" s="41">
        <f>IFERROR(D44/S44,"N.A.")</f>
        <v>7445.7710344827601</v>
      </c>
      <c r="AI44" s="42"/>
      <c r="AJ44" s="41">
        <f>IFERROR(F44/U44,"N.A.")</f>
        <v>18434.962196577791</v>
      </c>
      <c r="AK44" s="42"/>
      <c r="AL44" s="41">
        <f>IFERROR(H44/W44,"N.A.")</f>
        <v>4222.9646942017471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7194.0736035794744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4864868</v>
      </c>
      <c r="C15" s="4"/>
      <c r="D15" s="4">
        <v>244842</v>
      </c>
      <c r="E15" s="4"/>
      <c r="F15" s="4">
        <v>3307990</v>
      </c>
      <c r="G15" s="4"/>
      <c r="H15" s="4">
        <v>11020031.000000002</v>
      </c>
      <c r="I15" s="4"/>
      <c r="J15" s="4">
        <v>0</v>
      </c>
      <c r="K15" s="4"/>
      <c r="L15" s="3">
        <f t="shared" ref="L15:M18" si="0">B15+D15+F15+H15+J15</f>
        <v>19437731</v>
      </c>
      <c r="M15" s="3">
        <f t="shared" si="0"/>
        <v>0</v>
      </c>
      <c r="N15" s="4">
        <f>L15+M15</f>
        <v>19437731</v>
      </c>
      <c r="P15" s="6" t="s">
        <v>12</v>
      </c>
      <c r="Q15" s="4">
        <v>955</v>
      </c>
      <c r="R15" s="4">
        <v>0</v>
      </c>
      <c r="S15" s="4">
        <v>219</v>
      </c>
      <c r="T15" s="4">
        <v>0</v>
      </c>
      <c r="U15" s="4">
        <v>519</v>
      </c>
      <c r="V15" s="4">
        <v>0</v>
      </c>
      <c r="W15" s="4">
        <v>4164</v>
      </c>
      <c r="X15" s="4">
        <v>0</v>
      </c>
      <c r="Y15" s="4">
        <v>270</v>
      </c>
      <c r="Z15" s="4">
        <v>0</v>
      </c>
      <c r="AA15" s="3">
        <f t="shared" ref="AA15:AB19" si="1">Q15+S15+U15+W15+Y15</f>
        <v>6127</v>
      </c>
      <c r="AB15" s="3">
        <f t="shared" si="1"/>
        <v>0</v>
      </c>
      <c r="AC15" s="4">
        <f>AA15+AB15</f>
        <v>6127</v>
      </c>
      <c r="AE15" s="6" t="s">
        <v>12</v>
      </c>
      <c r="AF15" s="4">
        <f t="shared" ref="AF15:AR18" si="2">IFERROR(B15/Q15, "N.A.")</f>
        <v>5094.102617801047</v>
      </c>
      <c r="AG15" s="4" t="str">
        <f t="shared" si="2"/>
        <v>N.A.</v>
      </c>
      <c r="AH15" s="4">
        <f t="shared" si="2"/>
        <v>1118</v>
      </c>
      <c r="AI15" s="4" t="str">
        <f t="shared" si="2"/>
        <v>N.A.</v>
      </c>
      <c r="AJ15" s="4">
        <f t="shared" si="2"/>
        <v>6373.7764932562623</v>
      </c>
      <c r="AK15" s="4" t="str">
        <f t="shared" si="2"/>
        <v>N.A.</v>
      </c>
      <c r="AL15" s="4">
        <f t="shared" si="2"/>
        <v>2646.5012007684923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3172.4711930798107</v>
      </c>
      <c r="AQ15" s="4" t="str">
        <f t="shared" si="2"/>
        <v>N.A.</v>
      </c>
      <c r="AR15" s="4">
        <f t="shared" si="2"/>
        <v>3172.4711930798107</v>
      </c>
    </row>
    <row r="16" spans="1:44" ht="15.75" customHeight="1" thickBot="1" x14ac:dyDescent="0.3">
      <c r="A16" s="6" t="s">
        <v>13</v>
      </c>
      <c r="B16" s="4">
        <v>980400.00000000012</v>
      </c>
      <c r="C16" s="4">
        <v>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980400.00000000012</v>
      </c>
      <c r="M16" s="3">
        <f t="shared" si="0"/>
        <v>0</v>
      </c>
      <c r="N16" s="4">
        <f>L16+M16</f>
        <v>980400.00000000012</v>
      </c>
      <c r="P16" s="6" t="s">
        <v>13</v>
      </c>
      <c r="Q16" s="4">
        <v>373</v>
      </c>
      <c r="R16" s="4">
        <v>83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373</v>
      </c>
      <c r="AB16" s="3">
        <f t="shared" si="1"/>
        <v>83</v>
      </c>
      <c r="AC16" s="4">
        <f>AA16+AB16</f>
        <v>456</v>
      </c>
      <c r="AE16" s="6" t="s">
        <v>13</v>
      </c>
      <c r="AF16" s="4">
        <f t="shared" si="2"/>
        <v>2628.4182305630029</v>
      </c>
      <c r="AG16" s="4">
        <f t="shared" si="2"/>
        <v>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2628.4182305630029</v>
      </c>
      <c r="AQ16" s="4">
        <f t="shared" si="2"/>
        <v>0</v>
      </c>
      <c r="AR16" s="4">
        <f t="shared" si="2"/>
        <v>2150.0000000000005</v>
      </c>
    </row>
    <row r="17" spans="1:44" ht="15.75" customHeight="1" thickBot="1" x14ac:dyDescent="0.3">
      <c r="A17" s="6" t="s">
        <v>14</v>
      </c>
      <c r="B17" s="4">
        <v>11435502</v>
      </c>
      <c r="C17" s="4">
        <v>23097900.000000004</v>
      </c>
      <c r="D17" s="4">
        <v>1733280</v>
      </c>
      <c r="E17" s="4">
        <v>520800</v>
      </c>
      <c r="F17" s="4"/>
      <c r="G17" s="4">
        <v>0</v>
      </c>
      <c r="H17" s="4"/>
      <c r="I17" s="4">
        <v>3719150</v>
      </c>
      <c r="J17" s="4">
        <v>0</v>
      </c>
      <c r="K17" s="4"/>
      <c r="L17" s="3">
        <f t="shared" si="0"/>
        <v>13168782</v>
      </c>
      <c r="M17" s="3">
        <f t="shared" si="0"/>
        <v>27337850.000000004</v>
      </c>
      <c r="N17" s="4">
        <f>L17+M17</f>
        <v>40506632</v>
      </c>
      <c r="P17" s="6" t="s">
        <v>14</v>
      </c>
      <c r="Q17" s="4">
        <v>1851</v>
      </c>
      <c r="R17" s="4">
        <v>2363</v>
      </c>
      <c r="S17" s="4">
        <v>228</v>
      </c>
      <c r="T17" s="4">
        <v>42</v>
      </c>
      <c r="U17" s="4">
        <v>0</v>
      </c>
      <c r="V17" s="4">
        <v>290</v>
      </c>
      <c r="W17" s="4">
        <v>0</v>
      </c>
      <c r="X17" s="4">
        <v>311</v>
      </c>
      <c r="Y17" s="4">
        <v>145</v>
      </c>
      <c r="Z17" s="4">
        <v>0</v>
      </c>
      <c r="AA17" s="3">
        <f t="shared" si="1"/>
        <v>2224</v>
      </c>
      <c r="AB17" s="3">
        <f t="shared" si="1"/>
        <v>3006</v>
      </c>
      <c r="AC17" s="4">
        <f>AA17+AB17</f>
        <v>5230</v>
      </c>
      <c r="AE17" s="6" t="s">
        <v>14</v>
      </c>
      <c r="AF17" s="4">
        <f t="shared" si="2"/>
        <v>6178.0129659643435</v>
      </c>
      <c r="AG17" s="4">
        <f t="shared" si="2"/>
        <v>9774.8201438848937</v>
      </c>
      <c r="AH17" s="4">
        <f t="shared" si="2"/>
        <v>7602.105263157895</v>
      </c>
      <c r="AI17" s="4">
        <f t="shared" si="2"/>
        <v>12400</v>
      </c>
      <c r="AJ17" s="4" t="str">
        <f t="shared" si="2"/>
        <v>N.A.</v>
      </c>
      <c r="AK17" s="4">
        <f t="shared" si="2"/>
        <v>0</v>
      </c>
      <c r="AL17" s="4" t="str">
        <f t="shared" si="2"/>
        <v>N.A.</v>
      </c>
      <c r="AM17" s="4">
        <f t="shared" si="2"/>
        <v>11958.681672025723</v>
      </c>
      <c r="AN17" s="4">
        <f t="shared" si="2"/>
        <v>0</v>
      </c>
      <c r="AO17" s="4" t="str">
        <f t="shared" si="2"/>
        <v>N.A.</v>
      </c>
      <c r="AP17" s="4">
        <f t="shared" si="2"/>
        <v>5921.2149280575541</v>
      </c>
      <c r="AQ17" s="4">
        <f t="shared" si="2"/>
        <v>9094.4278110445794</v>
      </c>
      <c r="AR17" s="4">
        <f t="shared" si="2"/>
        <v>7745.0539196940726</v>
      </c>
    </row>
    <row r="18" spans="1:44" ht="15.75" customHeight="1" thickBot="1" x14ac:dyDescent="0.3">
      <c r="A18" s="6" t="s">
        <v>15</v>
      </c>
      <c r="B18" s="4">
        <v>5445090</v>
      </c>
      <c r="C18" s="4">
        <v>829080</v>
      </c>
      <c r="D18" s="4">
        <v>804960</v>
      </c>
      <c r="E18" s="4"/>
      <c r="F18" s="4"/>
      <c r="G18" s="4">
        <v>75600</v>
      </c>
      <c r="H18" s="4">
        <v>2805759.9999999995</v>
      </c>
      <c r="I18" s="4"/>
      <c r="J18" s="4">
        <v>0</v>
      </c>
      <c r="K18" s="4"/>
      <c r="L18" s="3">
        <f t="shared" si="0"/>
        <v>9055810</v>
      </c>
      <c r="M18" s="3">
        <f t="shared" si="0"/>
        <v>904680</v>
      </c>
      <c r="N18" s="4">
        <f>L18+M18</f>
        <v>9960490</v>
      </c>
      <c r="P18" s="6" t="s">
        <v>15</v>
      </c>
      <c r="Q18" s="4">
        <v>1480</v>
      </c>
      <c r="R18" s="4">
        <v>84</v>
      </c>
      <c r="S18" s="4">
        <v>447</v>
      </c>
      <c r="T18" s="4">
        <v>0</v>
      </c>
      <c r="U18" s="4">
        <v>0</v>
      </c>
      <c r="V18" s="4">
        <v>42</v>
      </c>
      <c r="W18" s="4">
        <v>4423</v>
      </c>
      <c r="X18" s="4">
        <v>0</v>
      </c>
      <c r="Y18" s="4">
        <v>823</v>
      </c>
      <c r="Z18" s="4">
        <v>0</v>
      </c>
      <c r="AA18" s="3">
        <f t="shared" si="1"/>
        <v>7173</v>
      </c>
      <c r="AB18" s="3">
        <f t="shared" si="1"/>
        <v>126</v>
      </c>
      <c r="AC18" s="4">
        <f>AA18+AB18</f>
        <v>7299</v>
      </c>
      <c r="AE18" s="6" t="s">
        <v>15</v>
      </c>
      <c r="AF18" s="4">
        <f t="shared" si="2"/>
        <v>3679.114864864865</v>
      </c>
      <c r="AG18" s="4">
        <f t="shared" si="2"/>
        <v>9870</v>
      </c>
      <c r="AH18" s="4">
        <f t="shared" si="2"/>
        <v>1800.8053691275168</v>
      </c>
      <c r="AI18" s="4" t="str">
        <f t="shared" si="2"/>
        <v>N.A.</v>
      </c>
      <c r="AJ18" s="4" t="str">
        <f t="shared" si="2"/>
        <v>N.A.</v>
      </c>
      <c r="AK18" s="4">
        <f t="shared" si="2"/>
        <v>1800</v>
      </c>
      <c r="AL18" s="4">
        <f t="shared" si="2"/>
        <v>634.35677142211159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1262.4857103025233</v>
      </c>
      <c r="AQ18" s="4">
        <f t="shared" si="2"/>
        <v>7180</v>
      </c>
      <c r="AR18" s="4">
        <f t="shared" si="2"/>
        <v>1364.6376215919988</v>
      </c>
    </row>
    <row r="19" spans="1:44" ht="15.75" customHeight="1" thickBot="1" x14ac:dyDescent="0.3">
      <c r="A19" s="7" t="s">
        <v>16</v>
      </c>
      <c r="B19" s="4">
        <v>22725860</v>
      </c>
      <c r="C19" s="4">
        <v>23926979.999999996</v>
      </c>
      <c r="D19" s="4">
        <v>2783081.9999999995</v>
      </c>
      <c r="E19" s="4">
        <v>520800</v>
      </c>
      <c r="F19" s="4">
        <v>3307990</v>
      </c>
      <c r="G19" s="4">
        <v>75600</v>
      </c>
      <c r="H19" s="4">
        <v>13825791.000000002</v>
      </c>
      <c r="I19" s="4">
        <v>3719150</v>
      </c>
      <c r="J19" s="4">
        <v>0</v>
      </c>
      <c r="K19" s="4"/>
      <c r="L19" s="3">
        <f t="shared" ref="L19:M19" si="3">SUM(L15:L18)</f>
        <v>42642723</v>
      </c>
      <c r="M19" s="3">
        <f t="shared" si="3"/>
        <v>28242530.000000004</v>
      </c>
      <c r="N19" s="4"/>
      <c r="P19" s="7" t="s">
        <v>16</v>
      </c>
      <c r="Q19" s="4">
        <v>4659</v>
      </c>
      <c r="R19" s="4">
        <v>2530</v>
      </c>
      <c r="S19" s="4">
        <v>894</v>
      </c>
      <c r="T19" s="4">
        <v>42</v>
      </c>
      <c r="U19" s="4">
        <v>519</v>
      </c>
      <c r="V19" s="4">
        <v>332</v>
      </c>
      <c r="W19" s="4">
        <v>8587</v>
      </c>
      <c r="X19" s="4">
        <v>311</v>
      </c>
      <c r="Y19" s="4">
        <v>1238</v>
      </c>
      <c r="Z19" s="4">
        <v>0</v>
      </c>
      <c r="AA19" s="3">
        <f t="shared" si="1"/>
        <v>15897</v>
      </c>
      <c r="AB19" s="3">
        <f t="shared" si="1"/>
        <v>3215</v>
      </c>
      <c r="AC19" s="4"/>
      <c r="AE19" s="7" t="s">
        <v>16</v>
      </c>
      <c r="AF19" s="4">
        <f t="shared" ref="AF19:AQ19" si="4">IFERROR(B19/Q19, "N.A.")</f>
        <v>4877.8407383558706</v>
      </c>
      <c r="AG19" s="4">
        <f t="shared" si="4"/>
        <v>9457.3043478260861</v>
      </c>
      <c r="AH19" s="4">
        <f t="shared" si="4"/>
        <v>3113.0671140939594</v>
      </c>
      <c r="AI19" s="4">
        <f t="shared" si="4"/>
        <v>12400</v>
      </c>
      <c r="AJ19" s="4">
        <f t="shared" si="4"/>
        <v>6373.7764932562623</v>
      </c>
      <c r="AK19" s="4">
        <f t="shared" si="4"/>
        <v>227.71084337349399</v>
      </c>
      <c r="AL19" s="4">
        <f t="shared" si="4"/>
        <v>1610.0839641318273</v>
      </c>
      <c r="AM19" s="4">
        <f t="shared" si="4"/>
        <v>11958.681672025723</v>
      </c>
      <c r="AN19" s="4">
        <f t="shared" si="4"/>
        <v>0</v>
      </c>
      <c r="AO19" s="4" t="str">
        <f t="shared" si="4"/>
        <v>N.A.</v>
      </c>
      <c r="AP19" s="4">
        <f t="shared" si="4"/>
        <v>2682.4383846008682</v>
      </c>
      <c r="AQ19" s="4">
        <f t="shared" si="4"/>
        <v>8784.6127527216195</v>
      </c>
      <c r="AR19" s="4"/>
    </row>
    <row r="20" spans="1:44" ht="15.75" thickBot="1" x14ac:dyDescent="0.3">
      <c r="A20" s="8" t="s">
        <v>0</v>
      </c>
      <c r="B20" s="39">
        <f>B19+C19</f>
        <v>46652840</v>
      </c>
      <c r="C20" s="40"/>
      <c r="D20" s="39">
        <f>D19+E19</f>
        <v>3303881.9999999995</v>
      </c>
      <c r="E20" s="40"/>
      <c r="F20" s="39">
        <f>F19+G19</f>
        <v>3383590</v>
      </c>
      <c r="G20" s="40"/>
      <c r="H20" s="39">
        <f>H19+I19</f>
        <v>17544941</v>
      </c>
      <c r="I20" s="40"/>
      <c r="J20" s="39">
        <f>J19+K19</f>
        <v>0</v>
      </c>
      <c r="K20" s="40"/>
      <c r="L20" s="5"/>
      <c r="M20" s="2"/>
      <c r="N20" s="1">
        <f>B20+D20+F20+H20+J20</f>
        <v>70885253</v>
      </c>
      <c r="P20" s="8" t="s">
        <v>0</v>
      </c>
      <c r="Q20" s="39">
        <f>Q19+R19</f>
        <v>7189</v>
      </c>
      <c r="R20" s="40"/>
      <c r="S20" s="39">
        <f>S19+T19</f>
        <v>936</v>
      </c>
      <c r="T20" s="40"/>
      <c r="U20" s="39">
        <f>U19+V19</f>
        <v>851</v>
      </c>
      <c r="V20" s="40"/>
      <c r="W20" s="39">
        <f>W19+X19</f>
        <v>8898</v>
      </c>
      <c r="X20" s="40"/>
      <c r="Y20" s="39">
        <f>Y19+Z19</f>
        <v>1238</v>
      </c>
      <c r="Z20" s="40"/>
      <c r="AA20" s="5"/>
      <c r="AB20" s="2"/>
      <c r="AC20" s="1">
        <f>Q20+S20+U20+W20+Y20</f>
        <v>19112</v>
      </c>
      <c r="AE20" s="8" t="s">
        <v>0</v>
      </c>
      <c r="AF20" s="41">
        <f>IFERROR(B20/Q20,"N.A.")</f>
        <v>6489.4755877034358</v>
      </c>
      <c r="AG20" s="42"/>
      <c r="AH20" s="41">
        <f>IFERROR(D20/S20,"N.A.")</f>
        <v>3529.788461538461</v>
      </c>
      <c r="AI20" s="42"/>
      <c r="AJ20" s="41">
        <f>IFERROR(F20/U20,"N.A.")</f>
        <v>3976.0164512338424</v>
      </c>
      <c r="AK20" s="42"/>
      <c r="AL20" s="41">
        <f>IFERROR(H20/W20,"N.A.")</f>
        <v>1971.7847830973253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3708.9395667643366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3730699.9999999995</v>
      </c>
      <c r="C27" s="4"/>
      <c r="D27" s="4"/>
      <c r="E27" s="4"/>
      <c r="F27" s="4">
        <v>3307990</v>
      </c>
      <c r="G27" s="4"/>
      <c r="H27" s="4">
        <v>5022572</v>
      </c>
      <c r="I27" s="4"/>
      <c r="J27" s="4"/>
      <c r="K27" s="4"/>
      <c r="L27" s="3">
        <f t="shared" ref="L27:M31" si="5">B27+D27+F27+H27+J27</f>
        <v>12061262</v>
      </c>
      <c r="M27" s="3">
        <f t="shared" si="5"/>
        <v>0</v>
      </c>
      <c r="N27" s="4">
        <f>L27+M27</f>
        <v>12061262</v>
      </c>
      <c r="P27" s="6" t="s">
        <v>12</v>
      </c>
      <c r="Q27" s="4">
        <v>374</v>
      </c>
      <c r="R27" s="4">
        <v>0</v>
      </c>
      <c r="S27" s="4">
        <v>0</v>
      </c>
      <c r="T27" s="4">
        <v>0</v>
      </c>
      <c r="U27" s="4">
        <v>374</v>
      </c>
      <c r="V27" s="4">
        <v>0</v>
      </c>
      <c r="W27" s="4">
        <v>685</v>
      </c>
      <c r="X27" s="4">
        <v>0</v>
      </c>
      <c r="Y27" s="4">
        <v>0</v>
      </c>
      <c r="Z27" s="4">
        <v>0</v>
      </c>
      <c r="AA27" s="3">
        <f t="shared" ref="AA27:AB31" si="6">Q27+S27+U27+W27+Y27</f>
        <v>1433</v>
      </c>
      <c r="AB27" s="3">
        <f t="shared" si="6"/>
        <v>0</v>
      </c>
      <c r="AC27" s="4">
        <f>AA27+AB27</f>
        <v>1433</v>
      </c>
      <c r="AE27" s="6" t="s">
        <v>12</v>
      </c>
      <c r="AF27" s="4">
        <f t="shared" ref="AF27:AR30" si="7">IFERROR(B27/Q27, "N.A.")</f>
        <v>9975.1336898395712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8844.8930481283423</v>
      </c>
      <c r="AK27" s="4" t="str">
        <f t="shared" si="7"/>
        <v>N.A.</v>
      </c>
      <c r="AL27" s="4">
        <f t="shared" si="7"/>
        <v>7332.2218978102192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8416.7913468248425</v>
      </c>
      <c r="AQ27" s="4" t="str">
        <f t="shared" si="7"/>
        <v>N.A.</v>
      </c>
      <c r="AR27" s="4">
        <f t="shared" si="7"/>
        <v>8416.7913468248425</v>
      </c>
    </row>
    <row r="28" spans="1:44" ht="15.75" customHeight="1" thickBot="1" x14ac:dyDescent="0.3">
      <c r="A28" s="6" t="s">
        <v>13</v>
      </c>
      <c r="B28" s="4">
        <v>356900</v>
      </c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356900</v>
      </c>
      <c r="M28" s="3">
        <f t="shared" si="5"/>
        <v>0</v>
      </c>
      <c r="N28" s="4">
        <f>L28+M28</f>
        <v>356900</v>
      </c>
      <c r="P28" s="6" t="s">
        <v>13</v>
      </c>
      <c r="Q28" s="4">
        <v>83</v>
      </c>
      <c r="R28" s="4">
        <v>83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83</v>
      </c>
      <c r="AB28" s="3">
        <f t="shared" si="6"/>
        <v>83</v>
      </c>
      <c r="AC28" s="4">
        <f>AA28+AB28</f>
        <v>166</v>
      </c>
      <c r="AE28" s="6" t="s">
        <v>13</v>
      </c>
      <c r="AF28" s="4">
        <f t="shared" si="7"/>
        <v>4300</v>
      </c>
      <c r="AG28" s="4">
        <f t="shared" si="7"/>
        <v>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4300</v>
      </c>
      <c r="AQ28" s="4">
        <f t="shared" si="7"/>
        <v>0</v>
      </c>
      <c r="AR28" s="4">
        <f t="shared" si="7"/>
        <v>2150</v>
      </c>
    </row>
    <row r="29" spans="1:44" ht="15.75" customHeight="1" thickBot="1" x14ac:dyDescent="0.3">
      <c r="A29" s="6" t="s">
        <v>14</v>
      </c>
      <c r="B29" s="4">
        <v>7978220</v>
      </c>
      <c r="C29" s="4">
        <v>15005900.000000002</v>
      </c>
      <c r="D29" s="4">
        <v>428280</v>
      </c>
      <c r="E29" s="4">
        <v>520800</v>
      </c>
      <c r="F29" s="4"/>
      <c r="G29" s="4">
        <v>0</v>
      </c>
      <c r="H29" s="4"/>
      <c r="I29" s="4">
        <v>664000</v>
      </c>
      <c r="J29" s="4"/>
      <c r="K29" s="4"/>
      <c r="L29" s="3">
        <f t="shared" si="5"/>
        <v>8406500</v>
      </c>
      <c r="M29" s="3">
        <f t="shared" si="5"/>
        <v>16190700.000000002</v>
      </c>
      <c r="N29" s="4">
        <f>L29+M29</f>
        <v>24597200</v>
      </c>
      <c r="P29" s="6" t="s">
        <v>14</v>
      </c>
      <c r="Q29" s="4">
        <v>924</v>
      </c>
      <c r="R29" s="4">
        <v>1513</v>
      </c>
      <c r="S29" s="4">
        <v>83</v>
      </c>
      <c r="T29" s="4">
        <v>42</v>
      </c>
      <c r="U29" s="4">
        <v>0</v>
      </c>
      <c r="V29" s="4">
        <v>290</v>
      </c>
      <c r="W29" s="4">
        <v>0</v>
      </c>
      <c r="X29" s="4">
        <v>166</v>
      </c>
      <c r="Y29" s="4">
        <v>0</v>
      </c>
      <c r="Z29" s="4">
        <v>0</v>
      </c>
      <c r="AA29" s="3">
        <f t="shared" si="6"/>
        <v>1007</v>
      </c>
      <c r="AB29" s="3">
        <f t="shared" si="6"/>
        <v>2011</v>
      </c>
      <c r="AC29" s="4">
        <f>AA29+AB29</f>
        <v>3018</v>
      </c>
      <c r="AE29" s="6" t="s">
        <v>14</v>
      </c>
      <c r="AF29" s="4">
        <f t="shared" si="7"/>
        <v>8634.4372294372297</v>
      </c>
      <c r="AG29" s="4">
        <f t="shared" si="7"/>
        <v>9917.9775280898884</v>
      </c>
      <c r="AH29" s="4">
        <f t="shared" si="7"/>
        <v>5160</v>
      </c>
      <c r="AI29" s="4">
        <f t="shared" si="7"/>
        <v>12400</v>
      </c>
      <c r="AJ29" s="4" t="str">
        <f t="shared" si="7"/>
        <v>N.A.</v>
      </c>
      <c r="AK29" s="4">
        <f t="shared" si="7"/>
        <v>0</v>
      </c>
      <c r="AL29" s="4" t="str">
        <f t="shared" si="7"/>
        <v>N.A.</v>
      </c>
      <c r="AM29" s="4">
        <f t="shared" si="7"/>
        <v>4000</v>
      </c>
      <c r="AN29" s="4" t="str">
        <f t="shared" si="7"/>
        <v>N.A.</v>
      </c>
      <c r="AO29" s="4" t="str">
        <f t="shared" si="7"/>
        <v>N.A.</v>
      </c>
      <c r="AP29" s="4">
        <f t="shared" si="7"/>
        <v>8348.0635551142004</v>
      </c>
      <c r="AQ29" s="4">
        <f t="shared" si="7"/>
        <v>8051.0691198408758</v>
      </c>
      <c r="AR29" s="4">
        <f t="shared" si="7"/>
        <v>8150.1656726308811</v>
      </c>
    </row>
    <row r="30" spans="1:44" ht="15.75" customHeight="1" thickBot="1" x14ac:dyDescent="0.3">
      <c r="A30" s="6" t="s">
        <v>15</v>
      </c>
      <c r="B30" s="4">
        <v>5445090</v>
      </c>
      <c r="C30" s="4">
        <v>829080</v>
      </c>
      <c r="D30" s="4">
        <v>804960</v>
      </c>
      <c r="E30" s="4"/>
      <c r="F30" s="4"/>
      <c r="G30" s="4">
        <v>75600</v>
      </c>
      <c r="H30" s="4">
        <v>2805759.9999999986</v>
      </c>
      <c r="I30" s="4"/>
      <c r="J30" s="4">
        <v>0</v>
      </c>
      <c r="K30" s="4"/>
      <c r="L30" s="3">
        <f t="shared" si="5"/>
        <v>9055809.9999999981</v>
      </c>
      <c r="M30" s="3">
        <f t="shared" si="5"/>
        <v>904680</v>
      </c>
      <c r="N30" s="4">
        <f>L30+M30</f>
        <v>9960489.9999999981</v>
      </c>
      <c r="P30" s="6" t="s">
        <v>15</v>
      </c>
      <c r="Q30" s="4">
        <v>1480</v>
      </c>
      <c r="R30" s="4">
        <v>84</v>
      </c>
      <c r="S30" s="4">
        <v>447</v>
      </c>
      <c r="T30" s="4">
        <v>0</v>
      </c>
      <c r="U30" s="4">
        <v>0</v>
      </c>
      <c r="V30" s="4">
        <v>42</v>
      </c>
      <c r="W30" s="4">
        <v>4121</v>
      </c>
      <c r="X30" s="4">
        <v>0</v>
      </c>
      <c r="Y30" s="4">
        <v>740</v>
      </c>
      <c r="Z30" s="4">
        <v>0</v>
      </c>
      <c r="AA30" s="3">
        <f t="shared" si="6"/>
        <v>6788</v>
      </c>
      <c r="AB30" s="3">
        <f t="shared" si="6"/>
        <v>126</v>
      </c>
      <c r="AC30" s="4">
        <f>AA30+AB30</f>
        <v>6914</v>
      </c>
      <c r="AE30" s="6" t="s">
        <v>15</v>
      </c>
      <c r="AF30" s="4">
        <f t="shared" si="7"/>
        <v>3679.114864864865</v>
      </c>
      <c r="AG30" s="4">
        <f t="shared" si="7"/>
        <v>9870</v>
      </c>
      <c r="AH30" s="4">
        <f t="shared" si="7"/>
        <v>1800.8053691275168</v>
      </c>
      <c r="AI30" s="4" t="str">
        <f t="shared" si="7"/>
        <v>N.A.</v>
      </c>
      <c r="AJ30" s="4" t="str">
        <f t="shared" si="7"/>
        <v>N.A.</v>
      </c>
      <c r="AK30" s="4">
        <f t="shared" si="7"/>
        <v>1800</v>
      </c>
      <c r="AL30" s="4">
        <f t="shared" si="7"/>
        <v>680.84445522931298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1334.0910430170886</v>
      </c>
      <c r="AQ30" s="4">
        <f t="shared" si="7"/>
        <v>7180</v>
      </c>
      <c r="AR30" s="4">
        <f t="shared" si="7"/>
        <v>1440.6262655481628</v>
      </c>
    </row>
    <row r="31" spans="1:44" ht="15.75" customHeight="1" thickBot="1" x14ac:dyDescent="0.3">
      <c r="A31" s="7" t="s">
        <v>16</v>
      </c>
      <c r="B31" s="4">
        <v>17510909.999999996</v>
      </c>
      <c r="C31" s="4">
        <v>15834979.999999998</v>
      </c>
      <c r="D31" s="4">
        <v>1233240</v>
      </c>
      <c r="E31" s="4">
        <v>520800</v>
      </c>
      <c r="F31" s="4">
        <v>3307990</v>
      </c>
      <c r="G31" s="4">
        <v>75600</v>
      </c>
      <c r="H31" s="4">
        <v>7828332.0000000009</v>
      </c>
      <c r="I31" s="4">
        <v>664000</v>
      </c>
      <c r="J31" s="4">
        <v>0</v>
      </c>
      <c r="K31" s="4"/>
      <c r="L31" s="3">
        <f t="shared" si="5"/>
        <v>29880471.999999996</v>
      </c>
      <c r="M31" s="3">
        <f t="shared" si="5"/>
        <v>17095380</v>
      </c>
      <c r="N31" s="4"/>
      <c r="P31" s="7" t="s">
        <v>16</v>
      </c>
      <c r="Q31" s="4">
        <v>2861</v>
      </c>
      <c r="R31" s="4">
        <v>1680</v>
      </c>
      <c r="S31" s="4">
        <v>530</v>
      </c>
      <c r="T31" s="4">
        <v>42</v>
      </c>
      <c r="U31" s="4">
        <v>374</v>
      </c>
      <c r="V31" s="4">
        <v>332</v>
      </c>
      <c r="W31" s="4">
        <v>4806</v>
      </c>
      <c r="X31" s="4">
        <v>166</v>
      </c>
      <c r="Y31" s="4">
        <v>740</v>
      </c>
      <c r="Z31" s="4">
        <v>0</v>
      </c>
      <c r="AA31" s="3">
        <f t="shared" si="6"/>
        <v>9311</v>
      </c>
      <c r="AB31" s="3">
        <f t="shared" si="6"/>
        <v>2220</v>
      </c>
      <c r="AC31" s="4"/>
      <c r="AE31" s="7" t="s">
        <v>16</v>
      </c>
      <c r="AF31" s="4">
        <f t="shared" ref="AF31:AQ31" si="8">IFERROR(B31/Q31, "N.A.")</f>
        <v>6120.5557497378522</v>
      </c>
      <c r="AG31" s="4">
        <f t="shared" si="8"/>
        <v>9425.5833333333321</v>
      </c>
      <c r="AH31" s="4">
        <f t="shared" si="8"/>
        <v>2326.867924528302</v>
      </c>
      <c r="AI31" s="4">
        <f t="shared" si="8"/>
        <v>12400</v>
      </c>
      <c r="AJ31" s="4">
        <f t="shared" si="8"/>
        <v>8844.8930481283423</v>
      </c>
      <c r="AK31" s="4">
        <f t="shared" si="8"/>
        <v>227.71084337349399</v>
      </c>
      <c r="AL31" s="4">
        <f t="shared" si="8"/>
        <v>1628.8664169787767</v>
      </c>
      <c r="AM31" s="4">
        <f t="shared" si="8"/>
        <v>4000</v>
      </c>
      <c r="AN31" s="4">
        <f t="shared" si="8"/>
        <v>0</v>
      </c>
      <c r="AO31" s="4" t="str">
        <f t="shared" si="8"/>
        <v>N.A.</v>
      </c>
      <c r="AP31" s="4">
        <f t="shared" si="8"/>
        <v>3209.1581999785194</v>
      </c>
      <c r="AQ31" s="4">
        <f t="shared" si="8"/>
        <v>7700.6216216216217</v>
      </c>
      <c r="AR31" s="4"/>
    </row>
    <row r="32" spans="1:44" ht="15.75" thickBot="1" x14ac:dyDescent="0.3">
      <c r="A32" s="8" t="s">
        <v>0</v>
      </c>
      <c r="B32" s="39">
        <f>B31+C31</f>
        <v>33345889.999999993</v>
      </c>
      <c r="C32" s="40"/>
      <c r="D32" s="39">
        <f>D31+E31</f>
        <v>1754040</v>
      </c>
      <c r="E32" s="40"/>
      <c r="F32" s="39">
        <f>F31+G31</f>
        <v>3383590</v>
      </c>
      <c r="G32" s="40"/>
      <c r="H32" s="39">
        <f>H31+I31</f>
        <v>8492332</v>
      </c>
      <c r="I32" s="40"/>
      <c r="J32" s="39">
        <f>J31+K31</f>
        <v>0</v>
      </c>
      <c r="K32" s="40"/>
      <c r="L32" s="5"/>
      <c r="M32" s="2"/>
      <c r="N32" s="1">
        <f>B32+D32+F32+H32+J32</f>
        <v>46975851.999999993</v>
      </c>
      <c r="P32" s="8" t="s">
        <v>0</v>
      </c>
      <c r="Q32" s="39">
        <f>Q31+R31</f>
        <v>4541</v>
      </c>
      <c r="R32" s="40"/>
      <c r="S32" s="39">
        <f>S31+T31</f>
        <v>572</v>
      </c>
      <c r="T32" s="40"/>
      <c r="U32" s="39">
        <f>U31+V31</f>
        <v>706</v>
      </c>
      <c r="V32" s="40"/>
      <c r="W32" s="39">
        <f>W31+X31</f>
        <v>4972</v>
      </c>
      <c r="X32" s="40"/>
      <c r="Y32" s="39">
        <f>Y31+Z31</f>
        <v>740</v>
      </c>
      <c r="Z32" s="40"/>
      <c r="AA32" s="5"/>
      <c r="AB32" s="2"/>
      <c r="AC32" s="1">
        <f>Q32+S32+U32+W32+Y32</f>
        <v>11531</v>
      </c>
      <c r="AE32" s="8" t="s">
        <v>0</v>
      </c>
      <c r="AF32" s="41">
        <f>IFERROR(B32/Q32,"N.A.")</f>
        <v>7343.2922263818527</v>
      </c>
      <c r="AG32" s="42"/>
      <c r="AH32" s="41">
        <f>IFERROR(D32/S32,"N.A.")</f>
        <v>3066.5034965034965</v>
      </c>
      <c r="AI32" s="42"/>
      <c r="AJ32" s="41">
        <f>IFERROR(F32/U32,"N.A.")</f>
        <v>4792.6203966005669</v>
      </c>
      <c r="AK32" s="42"/>
      <c r="AL32" s="41">
        <f>IFERROR(H32/W32,"N.A.")</f>
        <v>1708.0313757039421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4073.8749457982822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1134168</v>
      </c>
      <c r="C39" s="4"/>
      <c r="D39" s="4">
        <v>244842</v>
      </c>
      <c r="E39" s="4"/>
      <c r="F39" s="4">
        <v>0</v>
      </c>
      <c r="G39" s="4"/>
      <c r="H39" s="4">
        <v>5997459</v>
      </c>
      <c r="I39" s="4"/>
      <c r="J39" s="4">
        <v>0</v>
      </c>
      <c r="K39" s="4"/>
      <c r="L39" s="3">
        <f t="shared" ref="L39:M43" si="9">B39+D39+F39+H39+J39</f>
        <v>7376469</v>
      </c>
      <c r="M39" s="3">
        <f t="shared" si="9"/>
        <v>0</v>
      </c>
      <c r="N39" s="4">
        <f>L39+M39</f>
        <v>7376469</v>
      </c>
      <c r="P39" s="6" t="s">
        <v>12</v>
      </c>
      <c r="Q39" s="4">
        <v>581</v>
      </c>
      <c r="R39" s="4">
        <v>0</v>
      </c>
      <c r="S39" s="4">
        <v>219</v>
      </c>
      <c r="T39" s="4">
        <v>0</v>
      </c>
      <c r="U39" s="4">
        <v>145</v>
      </c>
      <c r="V39" s="4">
        <v>0</v>
      </c>
      <c r="W39" s="4">
        <v>3479</v>
      </c>
      <c r="X39" s="4">
        <v>0</v>
      </c>
      <c r="Y39" s="4">
        <v>270</v>
      </c>
      <c r="Z39" s="4">
        <v>0</v>
      </c>
      <c r="AA39" s="3">
        <f t="shared" ref="AA39:AB43" si="10">Q39+S39+U39+W39+Y39</f>
        <v>4694</v>
      </c>
      <c r="AB39" s="3">
        <f t="shared" si="10"/>
        <v>0</v>
      </c>
      <c r="AC39" s="4">
        <f>AA39+AB39</f>
        <v>4694</v>
      </c>
      <c r="AE39" s="6" t="s">
        <v>12</v>
      </c>
      <c r="AF39" s="4">
        <f t="shared" ref="AF39:AR42" si="11">IFERROR(B39/Q39, "N.A.")</f>
        <v>1952.0963855421687</v>
      </c>
      <c r="AG39" s="4" t="str">
        <f t="shared" si="11"/>
        <v>N.A.</v>
      </c>
      <c r="AH39" s="4">
        <f t="shared" si="11"/>
        <v>1118</v>
      </c>
      <c r="AI39" s="4" t="str">
        <f t="shared" si="11"/>
        <v>N.A.</v>
      </c>
      <c r="AJ39" s="4">
        <f t="shared" si="11"/>
        <v>0</v>
      </c>
      <c r="AK39" s="4" t="str">
        <f t="shared" si="11"/>
        <v>N.A.</v>
      </c>
      <c r="AL39" s="4">
        <f t="shared" si="11"/>
        <v>1723.9031330842197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1571.4676182360461</v>
      </c>
      <c r="AQ39" s="4" t="str">
        <f t="shared" si="11"/>
        <v>N.A.</v>
      </c>
      <c r="AR39" s="4">
        <f t="shared" si="11"/>
        <v>1571.4676182360461</v>
      </c>
    </row>
    <row r="40" spans="1:44" ht="15.75" customHeight="1" thickBot="1" x14ac:dyDescent="0.3">
      <c r="A40" s="6" t="s">
        <v>13</v>
      </c>
      <c r="B40" s="4">
        <v>623500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623500</v>
      </c>
      <c r="M40" s="3">
        <f t="shared" si="9"/>
        <v>0</v>
      </c>
      <c r="N40" s="4">
        <f>L40+M40</f>
        <v>623500</v>
      </c>
      <c r="P40" s="6" t="s">
        <v>13</v>
      </c>
      <c r="Q40" s="4">
        <v>290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290</v>
      </c>
      <c r="AB40" s="3">
        <f t="shared" si="10"/>
        <v>0</v>
      </c>
      <c r="AC40" s="4">
        <f>AA40+AB40</f>
        <v>290</v>
      </c>
      <c r="AE40" s="6" t="s">
        <v>13</v>
      </c>
      <c r="AF40" s="4">
        <f t="shared" si="11"/>
        <v>2150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2150</v>
      </c>
      <c r="AQ40" s="4" t="str">
        <f t="shared" si="11"/>
        <v>N.A.</v>
      </c>
      <c r="AR40" s="4">
        <f t="shared" si="11"/>
        <v>2150</v>
      </c>
    </row>
    <row r="41" spans="1:44" ht="15.75" customHeight="1" thickBot="1" x14ac:dyDescent="0.3">
      <c r="A41" s="6" t="s">
        <v>14</v>
      </c>
      <c r="B41" s="4">
        <v>3457282</v>
      </c>
      <c r="C41" s="4">
        <v>8092000</v>
      </c>
      <c r="D41" s="4">
        <v>1305000</v>
      </c>
      <c r="E41" s="4"/>
      <c r="F41" s="4"/>
      <c r="G41" s="4"/>
      <c r="H41" s="4"/>
      <c r="I41" s="4">
        <v>3055150</v>
      </c>
      <c r="J41" s="4">
        <v>0</v>
      </c>
      <c r="K41" s="4"/>
      <c r="L41" s="3">
        <f t="shared" si="9"/>
        <v>4762282</v>
      </c>
      <c r="M41" s="3">
        <f t="shared" si="9"/>
        <v>11147150</v>
      </c>
      <c r="N41" s="4">
        <f>L41+M41</f>
        <v>15909432</v>
      </c>
      <c r="P41" s="6" t="s">
        <v>14</v>
      </c>
      <c r="Q41" s="4">
        <v>927</v>
      </c>
      <c r="R41" s="4">
        <v>850</v>
      </c>
      <c r="S41" s="4">
        <v>145</v>
      </c>
      <c r="T41" s="4">
        <v>0</v>
      </c>
      <c r="U41" s="4">
        <v>0</v>
      </c>
      <c r="V41" s="4">
        <v>0</v>
      </c>
      <c r="W41" s="4">
        <v>0</v>
      </c>
      <c r="X41" s="4">
        <v>145</v>
      </c>
      <c r="Y41" s="4">
        <v>145</v>
      </c>
      <c r="Z41" s="4">
        <v>0</v>
      </c>
      <c r="AA41" s="3">
        <f t="shared" si="10"/>
        <v>1217</v>
      </c>
      <c r="AB41" s="3">
        <f t="shared" si="10"/>
        <v>995</v>
      </c>
      <c r="AC41" s="4">
        <f>AA41+AB41</f>
        <v>2212</v>
      </c>
      <c r="AE41" s="6" t="s">
        <v>14</v>
      </c>
      <c r="AF41" s="4">
        <f t="shared" si="11"/>
        <v>3729.5382955771306</v>
      </c>
      <c r="AG41" s="4">
        <f t="shared" si="11"/>
        <v>9520</v>
      </c>
      <c r="AH41" s="4">
        <f t="shared" si="11"/>
        <v>9000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21070</v>
      </c>
      <c r="AN41" s="4">
        <f t="shared" si="11"/>
        <v>0</v>
      </c>
      <c r="AO41" s="4" t="str">
        <f t="shared" si="11"/>
        <v>N.A.</v>
      </c>
      <c r="AP41" s="4">
        <f t="shared" si="11"/>
        <v>3913.1322925225963</v>
      </c>
      <c r="AQ41" s="4">
        <f t="shared" si="11"/>
        <v>11203.165829145728</v>
      </c>
      <c r="AR41" s="4">
        <f t="shared" si="11"/>
        <v>7192.3291139240509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0</v>
      </c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302</v>
      </c>
      <c r="X42" s="4">
        <v>0</v>
      </c>
      <c r="Y42" s="4">
        <v>83</v>
      </c>
      <c r="Z42" s="4">
        <v>0</v>
      </c>
      <c r="AA42" s="3">
        <f t="shared" si="10"/>
        <v>385</v>
      </c>
      <c r="AB42" s="3">
        <f t="shared" si="10"/>
        <v>0</v>
      </c>
      <c r="AC42" s="4">
        <f>AA42+AB42</f>
        <v>385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5214950.0000000009</v>
      </c>
      <c r="C43" s="4">
        <v>8092000</v>
      </c>
      <c r="D43" s="4">
        <v>1549842</v>
      </c>
      <c r="E43" s="4"/>
      <c r="F43" s="4">
        <v>0</v>
      </c>
      <c r="G43" s="4"/>
      <c r="H43" s="4">
        <v>5997459.0000000009</v>
      </c>
      <c r="I43" s="4">
        <v>3055150</v>
      </c>
      <c r="J43" s="4">
        <v>0</v>
      </c>
      <c r="K43" s="4"/>
      <c r="L43" s="3">
        <f t="shared" si="9"/>
        <v>12762251.000000002</v>
      </c>
      <c r="M43" s="3">
        <f t="shared" si="9"/>
        <v>11147150</v>
      </c>
      <c r="N43" s="4"/>
      <c r="P43" s="7" t="s">
        <v>16</v>
      </c>
      <c r="Q43" s="4">
        <v>1798</v>
      </c>
      <c r="R43" s="4">
        <v>850</v>
      </c>
      <c r="S43" s="4">
        <v>364</v>
      </c>
      <c r="T43" s="4">
        <v>0</v>
      </c>
      <c r="U43" s="4">
        <v>145</v>
      </c>
      <c r="V43" s="4">
        <v>0</v>
      </c>
      <c r="W43" s="4">
        <v>3781</v>
      </c>
      <c r="X43" s="4">
        <v>145</v>
      </c>
      <c r="Y43" s="4">
        <v>498</v>
      </c>
      <c r="Z43" s="4">
        <v>0</v>
      </c>
      <c r="AA43" s="3">
        <f t="shared" si="10"/>
        <v>6586</v>
      </c>
      <c r="AB43" s="3">
        <f t="shared" si="10"/>
        <v>995</v>
      </c>
      <c r="AC43" s="4"/>
      <c r="AE43" s="7" t="s">
        <v>16</v>
      </c>
      <c r="AF43" s="4">
        <f t="shared" ref="AF43:AQ43" si="12">IFERROR(B43/Q43, "N.A.")</f>
        <v>2900.4171301446058</v>
      </c>
      <c r="AG43" s="4">
        <f t="shared" si="12"/>
        <v>9520</v>
      </c>
      <c r="AH43" s="4">
        <f t="shared" si="12"/>
        <v>4257.8076923076924</v>
      </c>
      <c r="AI43" s="4" t="str">
        <f t="shared" si="12"/>
        <v>N.A.</v>
      </c>
      <c r="AJ43" s="4">
        <f t="shared" si="12"/>
        <v>0</v>
      </c>
      <c r="AK43" s="4" t="str">
        <f t="shared" si="12"/>
        <v>N.A.</v>
      </c>
      <c r="AL43" s="4">
        <f t="shared" si="12"/>
        <v>1586.209732874901</v>
      </c>
      <c r="AM43" s="4">
        <f t="shared" si="12"/>
        <v>21070</v>
      </c>
      <c r="AN43" s="4">
        <f t="shared" si="12"/>
        <v>0</v>
      </c>
      <c r="AO43" s="4" t="str">
        <f t="shared" si="12"/>
        <v>N.A.</v>
      </c>
      <c r="AP43" s="4">
        <f t="shared" si="12"/>
        <v>1937.7848466443975</v>
      </c>
      <c r="AQ43" s="4">
        <f t="shared" si="12"/>
        <v>11203.165829145728</v>
      </c>
      <c r="AR43" s="4"/>
    </row>
    <row r="44" spans="1:44" ht="15.75" thickBot="1" x14ac:dyDescent="0.3">
      <c r="A44" s="8" t="s">
        <v>0</v>
      </c>
      <c r="B44" s="39">
        <f>B43+C43</f>
        <v>13306950</v>
      </c>
      <c r="C44" s="40"/>
      <c r="D44" s="39">
        <f>D43+E43</f>
        <v>1549842</v>
      </c>
      <c r="E44" s="40"/>
      <c r="F44" s="39">
        <f>F43+G43</f>
        <v>0</v>
      </c>
      <c r="G44" s="40"/>
      <c r="H44" s="39">
        <f>H43+I43</f>
        <v>9052609</v>
      </c>
      <c r="I44" s="40"/>
      <c r="J44" s="39">
        <f>J43+K43</f>
        <v>0</v>
      </c>
      <c r="K44" s="40"/>
      <c r="L44" s="5"/>
      <c r="M44" s="2"/>
      <c r="N44" s="1">
        <f>B44+D44+F44+H44+J44</f>
        <v>23909401</v>
      </c>
      <c r="P44" s="8" t="s">
        <v>0</v>
      </c>
      <c r="Q44" s="39">
        <f>Q43+R43</f>
        <v>2648</v>
      </c>
      <c r="R44" s="40"/>
      <c r="S44" s="39">
        <f>S43+T43</f>
        <v>364</v>
      </c>
      <c r="T44" s="40"/>
      <c r="U44" s="39">
        <f>U43+V43</f>
        <v>145</v>
      </c>
      <c r="V44" s="40"/>
      <c r="W44" s="39">
        <f>W43+X43</f>
        <v>3926</v>
      </c>
      <c r="X44" s="40"/>
      <c r="Y44" s="39">
        <f>Y43+Z43</f>
        <v>498</v>
      </c>
      <c r="Z44" s="40"/>
      <c r="AA44" s="5"/>
      <c r="AB44" s="2"/>
      <c r="AC44" s="1">
        <f>Q44+S44+U44+W44+Y44</f>
        <v>7581</v>
      </c>
      <c r="AE44" s="8" t="s">
        <v>0</v>
      </c>
      <c r="AF44" s="41">
        <f>IFERROR(B44/Q44,"N.A.")</f>
        <v>5025.2832326283988</v>
      </c>
      <c r="AG44" s="42"/>
      <c r="AH44" s="41">
        <f>IFERROR(D44/S44,"N.A.")</f>
        <v>4257.8076923076924</v>
      </c>
      <c r="AI44" s="42"/>
      <c r="AJ44" s="41">
        <f>IFERROR(F44/U44,"N.A.")</f>
        <v>0</v>
      </c>
      <c r="AK44" s="42"/>
      <c r="AL44" s="41">
        <f>IFERROR(H44/W44,"N.A.")</f>
        <v>2305.809730005094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3153.8584619443345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26708220</v>
      </c>
      <c r="C15" s="4"/>
      <c r="D15" s="4">
        <v>461819.99999999994</v>
      </c>
      <c r="E15" s="4"/>
      <c r="F15" s="4">
        <v>3257250</v>
      </c>
      <c r="G15" s="4"/>
      <c r="H15" s="4">
        <v>12546585</v>
      </c>
      <c r="I15" s="4"/>
      <c r="J15" s="4"/>
      <c r="K15" s="4"/>
      <c r="L15" s="3">
        <f t="shared" ref="L15:M18" si="0">B15+D15+F15+H15+J15</f>
        <v>42973875</v>
      </c>
      <c r="M15" s="3">
        <f t="shared" si="0"/>
        <v>0</v>
      </c>
      <c r="N15" s="4">
        <f>L15+M15</f>
        <v>42973875</v>
      </c>
      <c r="P15" s="6" t="s">
        <v>12</v>
      </c>
      <c r="Q15" s="4">
        <v>3528</v>
      </c>
      <c r="R15" s="4">
        <v>0</v>
      </c>
      <c r="S15" s="4">
        <v>413</v>
      </c>
      <c r="T15" s="4">
        <v>0</v>
      </c>
      <c r="U15" s="4">
        <v>303</v>
      </c>
      <c r="V15" s="4">
        <v>0</v>
      </c>
      <c r="W15" s="4">
        <v>3769</v>
      </c>
      <c r="X15" s="4">
        <v>0</v>
      </c>
      <c r="Y15" s="4">
        <v>0</v>
      </c>
      <c r="Z15" s="4">
        <v>0</v>
      </c>
      <c r="AA15" s="3">
        <f t="shared" ref="AA15:AB19" si="1">Q15+S15+U15+W15+Y15</f>
        <v>8013</v>
      </c>
      <c r="AB15" s="3">
        <f t="shared" si="1"/>
        <v>0</v>
      </c>
      <c r="AC15" s="4">
        <f>AA15+AB15</f>
        <v>8013</v>
      </c>
      <c r="AE15" s="6" t="s">
        <v>12</v>
      </c>
      <c r="AF15" s="4">
        <f t="shared" ref="AF15:AR18" si="2">IFERROR(B15/Q15, "N.A.")</f>
        <v>7570.3571428571431</v>
      </c>
      <c r="AG15" s="4" t="str">
        <f t="shared" si="2"/>
        <v>N.A.</v>
      </c>
      <c r="AH15" s="4">
        <f t="shared" si="2"/>
        <v>1118.2082324455205</v>
      </c>
      <c r="AI15" s="4" t="str">
        <f t="shared" si="2"/>
        <v>N.A.</v>
      </c>
      <c r="AJ15" s="4">
        <f t="shared" si="2"/>
        <v>10750</v>
      </c>
      <c r="AK15" s="4" t="str">
        <f t="shared" si="2"/>
        <v>N.A.</v>
      </c>
      <c r="AL15" s="4">
        <f t="shared" si="2"/>
        <v>3328.8896258954628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5363.0194683639083</v>
      </c>
      <c r="AQ15" s="4" t="str">
        <f t="shared" si="2"/>
        <v>N.A.</v>
      </c>
      <c r="AR15" s="4">
        <f t="shared" si="2"/>
        <v>5363.0194683639083</v>
      </c>
    </row>
    <row r="16" spans="1:44" ht="15.75" customHeight="1" thickBot="1" x14ac:dyDescent="0.3">
      <c r="A16" s="6" t="s">
        <v>13</v>
      </c>
      <c r="B16" s="4">
        <v>4038989.9999999995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4038989.9999999995</v>
      </c>
      <c r="M16" s="3">
        <f t="shared" si="0"/>
        <v>0</v>
      </c>
      <c r="N16" s="4">
        <f>L16+M16</f>
        <v>4038989.9999999995</v>
      </c>
      <c r="P16" s="6" t="s">
        <v>13</v>
      </c>
      <c r="Q16" s="4">
        <v>909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909</v>
      </c>
      <c r="AB16" s="3">
        <f t="shared" si="1"/>
        <v>0</v>
      </c>
      <c r="AC16" s="4">
        <f>AA16+AB16</f>
        <v>909</v>
      </c>
      <c r="AE16" s="6" t="s">
        <v>13</v>
      </c>
      <c r="AF16" s="4">
        <f t="shared" si="2"/>
        <v>4443.333333333333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4443.333333333333</v>
      </c>
      <c r="AQ16" s="4" t="str">
        <f t="shared" si="2"/>
        <v>N.A.</v>
      </c>
      <c r="AR16" s="4">
        <f t="shared" si="2"/>
        <v>4443.333333333333</v>
      </c>
    </row>
    <row r="17" spans="1:44" ht="15.75" customHeight="1" thickBot="1" x14ac:dyDescent="0.3">
      <c r="A17" s="6" t="s">
        <v>14</v>
      </c>
      <c r="B17" s="4">
        <v>14628680</v>
      </c>
      <c r="C17" s="4">
        <v>21168399.999999996</v>
      </c>
      <c r="D17" s="4">
        <v>0</v>
      </c>
      <c r="E17" s="4"/>
      <c r="F17" s="4"/>
      <c r="G17" s="4">
        <v>10944360</v>
      </c>
      <c r="H17" s="4"/>
      <c r="I17" s="4">
        <v>347010</v>
      </c>
      <c r="J17" s="4"/>
      <c r="K17" s="4"/>
      <c r="L17" s="3">
        <f t="shared" si="0"/>
        <v>14628680</v>
      </c>
      <c r="M17" s="3">
        <f t="shared" si="0"/>
        <v>32459769.999999996</v>
      </c>
      <c r="N17" s="4">
        <f>L17+M17</f>
        <v>47088450</v>
      </c>
      <c r="P17" s="6" t="s">
        <v>14</v>
      </c>
      <c r="Q17" s="4">
        <v>3429</v>
      </c>
      <c r="R17" s="4">
        <v>3144</v>
      </c>
      <c r="S17" s="4">
        <v>148</v>
      </c>
      <c r="T17" s="4">
        <v>0</v>
      </c>
      <c r="U17" s="4">
        <v>0</v>
      </c>
      <c r="V17" s="4">
        <v>303</v>
      </c>
      <c r="W17" s="4">
        <v>0</v>
      </c>
      <c r="X17" s="4">
        <v>1144</v>
      </c>
      <c r="Y17" s="4">
        <v>0</v>
      </c>
      <c r="Z17" s="4">
        <v>0</v>
      </c>
      <c r="AA17" s="3">
        <f t="shared" si="1"/>
        <v>3577</v>
      </c>
      <c r="AB17" s="3">
        <f t="shared" si="1"/>
        <v>4591</v>
      </c>
      <c r="AC17" s="4">
        <f>AA17+AB17</f>
        <v>8168</v>
      </c>
      <c r="AE17" s="6" t="s">
        <v>14</v>
      </c>
      <c r="AF17" s="4">
        <f t="shared" si="2"/>
        <v>4266.1650627004956</v>
      </c>
      <c r="AG17" s="4">
        <f t="shared" si="2"/>
        <v>6732.9516539440192</v>
      </c>
      <c r="AH17" s="4">
        <f t="shared" si="2"/>
        <v>0</v>
      </c>
      <c r="AI17" s="4" t="str">
        <f t="shared" si="2"/>
        <v>N.A.</v>
      </c>
      <c r="AJ17" s="4" t="str">
        <f t="shared" si="2"/>
        <v>N.A.</v>
      </c>
      <c r="AK17" s="4">
        <f t="shared" si="2"/>
        <v>36120</v>
      </c>
      <c r="AL17" s="4" t="str">
        <f t="shared" si="2"/>
        <v>N.A.</v>
      </c>
      <c r="AM17" s="4">
        <f t="shared" si="2"/>
        <v>303.33041958041957</v>
      </c>
      <c r="AN17" s="4" t="str">
        <f t="shared" si="2"/>
        <v>N.A.</v>
      </c>
      <c r="AO17" s="4" t="str">
        <f t="shared" si="2"/>
        <v>N.A.</v>
      </c>
      <c r="AP17" s="4">
        <f t="shared" si="2"/>
        <v>4089.6505451495668</v>
      </c>
      <c r="AQ17" s="4">
        <f t="shared" si="2"/>
        <v>7070.3049444565449</v>
      </c>
      <c r="AR17" s="4">
        <f t="shared" si="2"/>
        <v>5764.991429970617</v>
      </c>
    </row>
    <row r="18" spans="1:44" ht="15.75" customHeight="1" thickBot="1" x14ac:dyDescent="0.3">
      <c r="A18" s="6" t="s">
        <v>15</v>
      </c>
      <c r="B18" s="4">
        <v>6071600</v>
      </c>
      <c r="C18" s="4"/>
      <c r="D18" s="4">
        <v>1818000</v>
      </c>
      <c r="E18" s="4"/>
      <c r="F18" s="4"/>
      <c r="G18" s="4">
        <v>0</v>
      </c>
      <c r="H18" s="4">
        <v>1515000</v>
      </c>
      <c r="I18" s="4"/>
      <c r="J18" s="4">
        <v>0</v>
      </c>
      <c r="K18" s="4"/>
      <c r="L18" s="3">
        <f t="shared" si="0"/>
        <v>9404600</v>
      </c>
      <c r="M18" s="3">
        <f t="shared" si="0"/>
        <v>0</v>
      </c>
      <c r="N18" s="4">
        <f>L18+M18</f>
        <v>9404600</v>
      </c>
      <c r="P18" s="6" t="s">
        <v>15</v>
      </c>
      <c r="Q18" s="4">
        <v>1158</v>
      </c>
      <c r="R18" s="4">
        <v>0</v>
      </c>
      <c r="S18" s="4">
        <v>303</v>
      </c>
      <c r="T18" s="4">
        <v>0</v>
      </c>
      <c r="U18" s="4">
        <v>0</v>
      </c>
      <c r="V18" s="4">
        <v>269</v>
      </c>
      <c r="W18" s="4">
        <v>2482</v>
      </c>
      <c r="X18" s="4">
        <v>0</v>
      </c>
      <c r="Y18" s="4">
        <v>538</v>
      </c>
      <c r="Z18" s="4">
        <v>0</v>
      </c>
      <c r="AA18" s="3">
        <f t="shared" si="1"/>
        <v>4481</v>
      </c>
      <c r="AB18" s="3">
        <f t="shared" si="1"/>
        <v>269</v>
      </c>
      <c r="AC18" s="4">
        <f>AA18+AB18</f>
        <v>4750</v>
      </c>
      <c r="AE18" s="6" t="s">
        <v>15</v>
      </c>
      <c r="AF18" s="4">
        <f t="shared" si="2"/>
        <v>5243.1778929188258</v>
      </c>
      <c r="AG18" s="4" t="str">
        <f t="shared" si="2"/>
        <v>N.A.</v>
      </c>
      <c r="AH18" s="4">
        <f t="shared" si="2"/>
        <v>6000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610.39484286865434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2098.7725954028119</v>
      </c>
      <c r="AQ18" s="4">
        <f t="shared" si="2"/>
        <v>0</v>
      </c>
      <c r="AR18" s="4">
        <f t="shared" si="2"/>
        <v>1979.9157894736843</v>
      </c>
    </row>
    <row r="19" spans="1:44" ht="15.75" customHeight="1" thickBot="1" x14ac:dyDescent="0.3">
      <c r="A19" s="7" t="s">
        <v>16</v>
      </c>
      <c r="B19" s="4">
        <v>51447490.000000007</v>
      </c>
      <c r="C19" s="4">
        <v>21168399.999999996</v>
      </c>
      <c r="D19" s="4">
        <v>2279820</v>
      </c>
      <c r="E19" s="4"/>
      <c r="F19" s="4">
        <v>3257250</v>
      </c>
      <c r="G19" s="4">
        <v>10944360</v>
      </c>
      <c r="H19" s="4">
        <v>14061585.000000002</v>
      </c>
      <c r="I19" s="4">
        <v>347010</v>
      </c>
      <c r="J19" s="4">
        <v>0</v>
      </c>
      <c r="K19" s="4"/>
      <c r="L19" s="3">
        <f t="shared" ref="L19:M19" si="3">SUM(L15:L18)</f>
        <v>71046145</v>
      </c>
      <c r="M19" s="3">
        <f t="shared" si="3"/>
        <v>32459769.999999996</v>
      </c>
      <c r="N19" s="4"/>
      <c r="P19" s="7" t="s">
        <v>16</v>
      </c>
      <c r="Q19" s="4">
        <v>9024</v>
      </c>
      <c r="R19" s="4">
        <v>3144</v>
      </c>
      <c r="S19" s="4">
        <v>864</v>
      </c>
      <c r="T19" s="4">
        <v>0</v>
      </c>
      <c r="U19" s="4">
        <v>303</v>
      </c>
      <c r="V19" s="4">
        <v>572</v>
      </c>
      <c r="W19" s="4">
        <v>6251</v>
      </c>
      <c r="X19" s="4">
        <v>1144</v>
      </c>
      <c r="Y19" s="4">
        <v>538</v>
      </c>
      <c r="Z19" s="4">
        <v>0</v>
      </c>
      <c r="AA19" s="3">
        <f t="shared" si="1"/>
        <v>16980</v>
      </c>
      <c r="AB19" s="3">
        <f t="shared" si="1"/>
        <v>4860</v>
      </c>
      <c r="AC19" s="4"/>
      <c r="AE19" s="7" t="s">
        <v>16</v>
      </c>
      <c r="AF19" s="4">
        <f t="shared" ref="AF19:AQ19" si="4">IFERROR(B19/Q19, "N.A.")</f>
        <v>5701.1846187943274</v>
      </c>
      <c r="AG19" s="4">
        <f t="shared" si="4"/>
        <v>6732.9516539440192</v>
      </c>
      <c r="AH19" s="4">
        <f t="shared" si="4"/>
        <v>2638.6805555555557</v>
      </c>
      <c r="AI19" s="4" t="str">
        <f t="shared" si="4"/>
        <v>N.A.</v>
      </c>
      <c r="AJ19" s="4">
        <f t="shared" si="4"/>
        <v>10750</v>
      </c>
      <c r="AK19" s="4">
        <f t="shared" si="4"/>
        <v>19133.496503496503</v>
      </c>
      <c r="AL19" s="4">
        <f t="shared" si="4"/>
        <v>2249.4936810110385</v>
      </c>
      <c r="AM19" s="4">
        <f t="shared" si="4"/>
        <v>303.33041958041957</v>
      </c>
      <c r="AN19" s="4">
        <f t="shared" si="4"/>
        <v>0</v>
      </c>
      <c r="AO19" s="4" t="str">
        <f t="shared" si="4"/>
        <v>N.A.</v>
      </c>
      <c r="AP19" s="4">
        <f t="shared" si="4"/>
        <v>4184.107479387515</v>
      </c>
      <c r="AQ19" s="4">
        <f t="shared" si="4"/>
        <v>6678.9650205761309</v>
      </c>
      <c r="AR19" s="4"/>
    </row>
    <row r="20" spans="1:44" ht="15.75" thickBot="1" x14ac:dyDescent="0.3">
      <c r="A20" s="8" t="s">
        <v>0</v>
      </c>
      <c r="B20" s="39">
        <f>B19+C19</f>
        <v>72615890</v>
      </c>
      <c r="C20" s="40"/>
      <c r="D20" s="39">
        <f>D19+E19</f>
        <v>2279820</v>
      </c>
      <c r="E20" s="40"/>
      <c r="F20" s="39">
        <f>F19+G19</f>
        <v>14201610</v>
      </c>
      <c r="G20" s="40"/>
      <c r="H20" s="39">
        <f>H19+I19</f>
        <v>14408595.000000002</v>
      </c>
      <c r="I20" s="40"/>
      <c r="J20" s="39">
        <f>J19+K19</f>
        <v>0</v>
      </c>
      <c r="K20" s="40"/>
      <c r="L20" s="5"/>
      <c r="M20" s="2"/>
      <c r="N20" s="1">
        <f>B20+D20+F20+H20+J20</f>
        <v>103505915</v>
      </c>
      <c r="P20" s="8" t="s">
        <v>0</v>
      </c>
      <c r="Q20" s="39">
        <f>Q19+R19</f>
        <v>12168</v>
      </c>
      <c r="R20" s="40"/>
      <c r="S20" s="39">
        <f>S19+T19</f>
        <v>864</v>
      </c>
      <c r="T20" s="40"/>
      <c r="U20" s="39">
        <f>U19+V19</f>
        <v>875</v>
      </c>
      <c r="V20" s="40"/>
      <c r="W20" s="39">
        <f>W19+X19</f>
        <v>7395</v>
      </c>
      <c r="X20" s="40"/>
      <c r="Y20" s="39">
        <f>Y19+Z19</f>
        <v>538</v>
      </c>
      <c r="Z20" s="40"/>
      <c r="AA20" s="5"/>
      <c r="AB20" s="2"/>
      <c r="AC20" s="1">
        <f>Q20+S20+U20+W20+Y20</f>
        <v>21840</v>
      </c>
      <c r="AE20" s="8" t="s">
        <v>0</v>
      </c>
      <c r="AF20" s="41">
        <f>IFERROR(B20/Q20,"N.A.")</f>
        <v>5967.7753122945433</v>
      </c>
      <c r="AG20" s="42"/>
      <c r="AH20" s="41">
        <f>IFERROR(D20/S20,"N.A.")</f>
        <v>2638.6805555555557</v>
      </c>
      <c r="AI20" s="42"/>
      <c r="AJ20" s="41">
        <f>IFERROR(F20/U20,"N.A.")</f>
        <v>16230.411428571428</v>
      </c>
      <c r="AK20" s="42"/>
      <c r="AL20" s="41">
        <f>IFERROR(H20/W20,"N.A.")</f>
        <v>1948.4239350912781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4739.2818223443228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17541850</v>
      </c>
      <c r="C27" s="4"/>
      <c r="D27" s="4">
        <v>461819.99999999994</v>
      </c>
      <c r="E27" s="4"/>
      <c r="F27" s="4">
        <v>3257250</v>
      </c>
      <c r="G27" s="4"/>
      <c r="H27" s="4">
        <v>8081635</v>
      </c>
      <c r="I27" s="4"/>
      <c r="J27" s="4"/>
      <c r="K27" s="4"/>
      <c r="L27" s="3">
        <f t="shared" ref="L27:M31" si="5">B27+D27+F27+H27+J27</f>
        <v>29342555</v>
      </c>
      <c r="M27" s="3">
        <f t="shared" si="5"/>
        <v>0</v>
      </c>
      <c r="N27" s="4">
        <f>L27+M27</f>
        <v>29342555</v>
      </c>
      <c r="P27" s="6" t="s">
        <v>12</v>
      </c>
      <c r="Q27" s="4">
        <v>2598</v>
      </c>
      <c r="R27" s="4">
        <v>0</v>
      </c>
      <c r="S27" s="4">
        <v>413</v>
      </c>
      <c r="T27" s="4">
        <v>0</v>
      </c>
      <c r="U27" s="4">
        <v>303</v>
      </c>
      <c r="V27" s="4">
        <v>0</v>
      </c>
      <c r="W27" s="4">
        <v>1549</v>
      </c>
      <c r="X27" s="4">
        <v>0</v>
      </c>
      <c r="Y27" s="4">
        <v>0</v>
      </c>
      <c r="Z27" s="4">
        <v>0</v>
      </c>
      <c r="AA27" s="3">
        <f t="shared" ref="AA27:AB31" si="6">Q27+S27+U27+W27+Y27</f>
        <v>4863</v>
      </c>
      <c r="AB27" s="3">
        <f t="shared" si="6"/>
        <v>0</v>
      </c>
      <c r="AC27" s="4">
        <f>AA27+AB27</f>
        <v>4863</v>
      </c>
      <c r="AE27" s="6" t="s">
        <v>12</v>
      </c>
      <c r="AF27" s="4">
        <f t="shared" ref="AF27:AR30" si="7">IFERROR(B27/Q27, "N.A.")</f>
        <v>6752.0592763664354</v>
      </c>
      <c r="AG27" s="4" t="str">
        <f t="shared" si="7"/>
        <v>N.A.</v>
      </c>
      <c r="AH27" s="4">
        <f t="shared" si="7"/>
        <v>1118.2082324455205</v>
      </c>
      <c r="AI27" s="4" t="str">
        <f t="shared" si="7"/>
        <v>N.A.</v>
      </c>
      <c r="AJ27" s="4">
        <f t="shared" si="7"/>
        <v>10750</v>
      </c>
      <c r="AK27" s="4" t="str">
        <f t="shared" si="7"/>
        <v>N.A.</v>
      </c>
      <c r="AL27" s="4">
        <f t="shared" si="7"/>
        <v>5217.324080051646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6033.838165741312</v>
      </c>
      <c r="AQ27" s="4" t="str">
        <f t="shared" si="7"/>
        <v>N.A.</v>
      </c>
      <c r="AR27" s="4">
        <f t="shared" si="7"/>
        <v>6033.838165741312</v>
      </c>
    </row>
    <row r="28" spans="1:44" ht="15.75" customHeight="1" thickBot="1" x14ac:dyDescent="0.3">
      <c r="A28" s="6" t="s">
        <v>13</v>
      </c>
      <c r="B28" s="4">
        <v>3126960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3126960</v>
      </c>
      <c r="M28" s="3">
        <f t="shared" si="5"/>
        <v>0</v>
      </c>
      <c r="N28" s="4">
        <f>L28+M28</f>
        <v>3126960</v>
      </c>
      <c r="P28" s="6" t="s">
        <v>13</v>
      </c>
      <c r="Q28" s="4">
        <v>606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606</v>
      </c>
      <c r="AB28" s="3">
        <f t="shared" si="6"/>
        <v>0</v>
      </c>
      <c r="AC28" s="4">
        <f>AA28+AB28</f>
        <v>606</v>
      </c>
      <c r="AE28" s="6" t="s">
        <v>13</v>
      </c>
      <c r="AF28" s="4">
        <f t="shared" si="7"/>
        <v>5160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5160</v>
      </c>
      <c r="AQ28" s="4" t="str">
        <f t="shared" si="7"/>
        <v>N.A.</v>
      </c>
      <c r="AR28" s="4">
        <f t="shared" si="7"/>
        <v>5160</v>
      </c>
    </row>
    <row r="29" spans="1:44" ht="15.75" customHeight="1" thickBot="1" x14ac:dyDescent="0.3">
      <c r="A29" s="6" t="s">
        <v>14</v>
      </c>
      <c r="B29" s="4">
        <v>12426440</v>
      </c>
      <c r="C29" s="4">
        <v>17229800</v>
      </c>
      <c r="D29" s="4">
        <v>0</v>
      </c>
      <c r="E29" s="4"/>
      <c r="F29" s="4"/>
      <c r="G29" s="4"/>
      <c r="H29" s="4"/>
      <c r="I29" s="4">
        <v>0</v>
      </c>
      <c r="J29" s="4"/>
      <c r="K29" s="4"/>
      <c r="L29" s="3">
        <f t="shared" si="5"/>
        <v>12426440</v>
      </c>
      <c r="M29" s="3">
        <f t="shared" si="5"/>
        <v>17229800</v>
      </c>
      <c r="N29" s="4">
        <f>L29+M29</f>
        <v>29656240</v>
      </c>
      <c r="P29" s="6" t="s">
        <v>14</v>
      </c>
      <c r="Q29" s="4">
        <v>2259</v>
      </c>
      <c r="R29" s="4">
        <v>1994</v>
      </c>
      <c r="S29" s="4">
        <v>148</v>
      </c>
      <c r="T29" s="4">
        <v>0</v>
      </c>
      <c r="U29" s="4">
        <v>0</v>
      </c>
      <c r="V29" s="4">
        <v>0</v>
      </c>
      <c r="W29" s="4">
        <v>0</v>
      </c>
      <c r="X29" s="4">
        <v>606</v>
      </c>
      <c r="Y29" s="4">
        <v>0</v>
      </c>
      <c r="Z29" s="4">
        <v>0</v>
      </c>
      <c r="AA29" s="3">
        <f t="shared" si="6"/>
        <v>2407</v>
      </c>
      <c r="AB29" s="3">
        <f t="shared" si="6"/>
        <v>2600</v>
      </c>
      <c r="AC29" s="4">
        <f>AA29+AB29</f>
        <v>5007</v>
      </c>
      <c r="AE29" s="6" t="s">
        <v>14</v>
      </c>
      <c r="AF29" s="4">
        <f t="shared" si="7"/>
        <v>5500.8587870739266</v>
      </c>
      <c r="AG29" s="4">
        <f t="shared" si="7"/>
        <v>8640.8224674022058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0</v>
      </c>
      <c r="AN29" s="4" t="str">
        <f t="shared" si="7"/>
        <v>N.A.</v>
      </c>
      <c r="AO29" s="4" t="str">
        <f t="shared" si="7"/>
        <v>N.A.</v>
      </c>
      <c r="AP29" s="4">
        <f t="shared" si="7"/>
        <v>5162.62567511425</v>
      </c>
      <c r="AQ29" s="4">
        <f t="shared" si="7"/>
        <v>6626.8461538461543</v>
      </c>
      <c r="AR29" s="4">
        <f t="shared" si="7"/>
        <v>5922.955861793489</v>
      </c>
    </row>
    <row r="30" spans="1:44" ht="15.75" customHeight="1" thickBot="1" x14ac:dyDescent="0.3">
      <c r="A30" s="6" t="s">
        <v>15</v>
      </c>
      <c r="B30" s="4">
        <v>6071600</v>
      </c>
      <c r="C30" s="4"/>
      <c r="D30" s="4">
        <v>1818000</v>
      </c>
      <c r="E30" s="4"/>
      <c r="F30" s="4"/>
      <c r="G30" s="4">
        <v>0</v>
      </c>
      <c r="H30" s="4">
        <v>1515000</v>
      </c>
      <c r="I30" s="4"/>
      <c r="J30" s="4">
        <v>0</v>
      </c>
      <c r="K30" s="4"/>
      <c r="L30" s="3">
        <f t="shared" si="5"/>
        <v>9404600</v>
      </c>
      <c r="M30" s="3">
        <f t="shared" si="5"/>
        <v>0</v>
      </c>
      <c r="N30" s="4">
        <f>L30+M30</f>
        <v>9404600</v>
      </c>
      <c r="P30" s="6" t="s">
        <v>15</v>
      </c>
      <c r="Q30" s="4">
        <v>1158</v>
      </c>
      <c r="R30" s="4">
        <v>0</v>
      </c>
      <c r="S30" s="4">
        <v>303</v>
      </c>
      <c r="T30" s="4">
        <v>0</v>
      </c>
      <c r="U30" s="4">
        <v>0</v>
      </c>
      <c r="V30" s="4">
        <v>269</v>
      </c>
      <c r="W30" s="4">
        <v>2482</v>
      </c>
      <c r="X30" s="4">
        <v>0</v>
      </c>
      <c r="Y30" s="4">
        <v>538</v>
      </c>
      <c r="Z30" s="4">
        <v>0</v>
      </c>
      <c r="AA30" s="3">
        <f t="shared" si="6"/>
        <v>4481</v>
      </c>
      <c r="AB30" s="3">
        <f t="shared" si="6"/>
        <v>269</v>
      </c>
      <c r="AC30" s="4">
        <f>AA30+AB30</f>
        <v>4750</v>
      </c>
      <c r="AE30" s="6" t="s">
        <v>15</v>
      </c>
      <c r="AF30" s="4">
        <f t="shared" si="7"/>
        <v>5243.1778929188258</v>
      </c>
      <c r="AG30" s="4" t="str">
        <f t="shared" si="7"/>
        <v>N.A.</v>
      </c>
      <c r="AH30" s="4">
        <f t="shared" si="7"/>
        <v>6000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610.39484286865434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2098.7725954028119</v>
      </c>
      <c r="AQ30" s="4">
        <f t="shared" si="7"/>
        <v>0</v>
      </c>
      <c r="AR30" s="4">
        <f t="shared" si="7"/>
        <v>1979.9157894736843</v>
      </c>
    </row>
    <row r="31" spans="1:44" ht="15.75" customHeight="1" thickBot="1" x14ac:dyDescent="0.3">
      <c r="A31" s="7" t="s">
        <v>16</v>
      </c>
      <c r="B31" s="4">
        <v>39166850</v>
      </c>
      <c r="C31" s="4">
        <v>17229800</v>
      </c>
      <c r="D31" s="4">
        <v>2279820</v>
      </c>
      <c r="E31" s="4"/>
      <c r="F31" s="4">
        <v>3257250</v>
      </c>
      <c r="G31" s="4">
        <v>0</v>
      </c>
      <c r="H31" s="4">
        <v>9596635.0000000019</v>
      </c>
      <c r="I31" s="4">
        <v>0</v>
      </c>
      <c r="J31" s="4">
        <v>0</v>
      </c>
      <c r="K31" s="4"/>
      <c r="L31" s="3">
        <f t="shared" si="5"/>
        <v>54300555</v>
      </c>
      <c r="M31" s="3">
        <f t="shared" si="5"/>
        <v>17229800</v>
      </c>
      <c r="N31" s="4"/>
      <c r="P31" s="7" t="s">
        <v>16</v>
      </c>
      <c r="Q31" s="4">
        <v>6621</v>
      </c>
      <c r="R31" s="4">
        <v>1994</v>
      </c>
      <c r="S31" s="4">
        <v>864</v>
      </c>
      <c r="T31" s="4">
        <v>0</v>
      </c>
      <c r="U31" s="4">
        <v>303</v>
      </c>
      <c r="V31" s="4">
        <v>269</v>
      </c>
      <c r="W31" s="4">
        <v>4031</v>
      </c>
      <c r="X31" s="4">
        <v>606</v>
      </c>
      <c r="Y31" s="4">
        <v>538</v>
      </c>
      <c r="Z31" s="4">
        <v>0</v>
      </c>
      <c r="AA31" s="3">
        <f t="shared" si="6"/>
        <v>12357</v>
      </c>
      <c r="AB31" s="3">
        <f t="shared" si="6"/>
        <v>2869</v>
      </c>
      <c r="AC31" s="4"/>
      <c r="AE31" s="7" t="s">
        <v>16</v>
      </c>
      <c r="AF31" s="4">
        <f t="shared" ref="AF31:AQ31" si="8">IFERROR(B31/Q31, "N.A.")</f>
        <v>5915.5490107234555</v>
      </c>
      <c r="AG31" s="4">
        <f t="shared" si="8"/>
        <v>8640.8224674022058</v>
      </c>
      <c r="AH31" s="4">
        <f t="shared" si="8"/>
        <v>2638.6805555555557</v>
      </c>
      <c r="AI31" s="4" t="str">
        <f t="shared" si="8"/>
        <v>N.A.</v>
      </c>
      <c r="AJ31" s="4">
        <f t="shared" si="8"/>
        <v>10750</v>
      </c>
      <c r="AK31" s="4">
        <f t="shared" si="8"/>
        <v>0</v>
      </c>
      <c r="AL31" s="4">
        <f t="shared" si="8"/>
        <v>2380.7082609774252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4394.3153678077206</v>
      </c>
      <c r="AQ31" s="4">
        <f t="shared" si="8"/>
        <v>6005.5071453468108</v>
      </c>
      <c r="AR31" s="4"/>
    </row>
    <row r="32" spans="1:44" ht="15.75" thickBot="1" x14ac:dyDescent="0.3">
      <c r="A32" s="8" t="s">
        <v>0</v>
      </c>
      <c r="B32" s="39">
        <f>B31+C31</f>
        <v>56396650</v>
      </c>
      <c r="C32" s="40"/>
      <c r="D32" s="39">
        <f>D31+E31</f>
        <v>2279820</v>
      </c>
      <c r="E32" s="40"/>
      <c r="F32" s="39">
        <f>F31+G31</f>
        <v>3257250</v>
      </c>
      <c r="G32" s="40"/>
      <c r="H32" s="39">
        <f>H31+I31</f>
        <v>9596635.0000000019</v>
      </c>
      <c r="I32" s="40"/>
      <c r="J32" s="39">
        <f>J31+K31</f>
        <v>0</v>
      </c>
      <c r="K32" s="40"/>
      <c r="L32" s="5"/>
      <c r="M32" s="2"/>
      <c r="N32" s="1">
        <f>B32+D32+F32+H32+J32</f>
        <v>71530355</v>
      </c>
      <c r="P32" s="8" t="s">
        <v>0</v>
      </c>
      <c r="Q32" s="39">
        <f>Q31+R31</f>
        <v>8615</v>
      </c>
      <c r="R32" s="40"/>
      <c r="S32" s="39">
        <f>S31+T31</f>
        <v>864</v>
      </c>
      <c r="T32" s="40"/>
      <c r="U32" s="39">
        <f>U31+V31</f>
        <v>572</v>
      </c>
      <c r="V32" s="40"/>
      <c r="W32" s="39">
        <f>W31+X31</f>
        <v>4637</v>
      </c>
      <c r="X32" s="40"/>
      <c r="Y32" s="39">
        <f>Y31+Z31</f>
        <v>538</v>
      </c>
      <c r="Z32" s="40"/>
      <c r="AA32" s="5"/>
      <c r="AB32" s="2"/>
      <c r="AC32" s="1">
        <f>Q32+S32+U32+W32+Y32</f>
        <v>15226</v>
      </c>
      <c r="AE32" s="8" t="s">
        <v>0</v>
      </c>
      <c r="AF32" s="41">
        <f>IFERROR(B32/Q32,"N.A.")</f>
        <v>6546.3319791062104</v>
      </c>
      <c r="AG32" s="42"/>
      <c r="AH32" s="41">
        <f>IFERROR(D32/S32,"N.A.")</f>
        <v>2638.6805555555557</v>
      </c>
      <c r="AI32" s="42"/>
      <c r="AJ32" s="41">
        <f>IFERROR(F32/U32,"N.A.")</f>
        <v>5694.4930069930069</v>
      </c>
      <c r="AK32" s="42"/>
      <c r="AL32" s="41">
        <f>IFERROR(H32/W32,"N.A.")</f>
        <v>2069.578391201208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4697.9085117562063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9166370</v>
      </c>
      <c r="C39" s="4"/>
      <c r="D39" s="4"/>
      <c r="E39" s="4"/>
      <c r="F39" s="4"/>
      <c r="G39" s="4"/>
      <c r="H39" s="4">
        <v>4464950</v>
      </c>
      <c r="I39" s="4"/>
      <c r="J39" s="4"/>
      <c r="K39" s="4"/>
      <c r="L39" s="3">
        <f t="shared" ref="L39:M43" si="9">B39+D39+F39+H39+J39</f>
        <v>13631320</v>
      </c>
      <c r="M39" s="3">
        <f t="shared" si="9"/>
        <v>0</v>
      </c>
      <c r="N39" s="4">
        <f>L39+M39</f>
        <v>13631320</v>
      </c>
      <c r="P39" s="6" t="s">
        <v>12</v>
      </c>
      <c r="Q39" s="4">
        <v>930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2220</v>
      </c>
      <c r="X39" s="4">
        <v>0</v>
      </c>
      <c r="Y39" s="4">
        <v>0</v>
      </c>
      <c r="Z39" s="4">
        <v>0</v>
      </c>
      <c r="AA39" s="3">
        <f t="shared" ref="AA39:AB43" si="10">Q39+S39+U39+W39+Y39</f>
        <v>3150</v>
      </c>
      <c r="AB39" s="3">
        <f t="shared" si="10"/>
        <v>0</v>
      </c>
      <c r="AC39" s="4">
        <f>AA39+AB39</f>
        <v>3150</v>
      </c>
      <c r="AE39" s="6" t="s">
        <v>12</v>
      </c>
      <c r="AF39" s="4">
        <f t="shared" ref="AF39:AR42" si="11">IFERROR(B39/Q39, "N.A.")</f>
        <v>9856.3118279569899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2011.2387387387387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4327.4031746031742</v>
      </c>
      <c r="AQ39" s="4" t="str">
        <f t="shared" si="11"/>
        <v>N.A.</v>
      </c>
      <c r="AR39" s="4">
        <f t="shared" si="11"/>
        <v>4327.4031746031742</v>
      </c>
    </row>
    <row r="40" spans="1:44" ht="15.75" customHeight="1" thickBot="1" x14ac:dyDescent="0.3">
      <c r="A40" s="6" t="s">
        <v>13</v>
      </c>
      <c r="B40" s="4">
        <v>912030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912030</v>
      </c>
      <c r="M40" s="3">
        <f t="shared" si="9"/>
        <v>0</v>
      </c>
      <c r="N40" s="4">
        <f>L40+M40</f>
        <v>912030</v>
      </c>
      <c r="P40" s="6" t="s">
        <v>13</v>
      </c>
      <c r="Q40" s="4">
        <v>303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303</v>
      </c>
      <c r="AB40" s="3">
        <f t="shared" si="10"/>
        <v>0</v>
      </c>
      <c r="AC40" s="4">
        <f>AA40+AB40</f>
        <v>303</v>
      </c>
      <c r="AE40" s="6" t="s">
        <v>13</v>
      </c>
      <c r="AF40" s="4">
        <f t="shared" si="11"/>
        <v>3010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3010</v>
      </c>
      <c r="AQ40" s="4" t="str">
        <f t="shared" si="11"/>
        <v>N.A.</v>
      </c>
      <c r="AR40" s="4">
        <f t="shared" si="11"/>
        <v>3010</v>
      </c>
    </row>
    <row r="41" spans="1:44" ht="15.75" customHeight="1" thickBot="1" x14ac:dyDescent="0.3">
      <c r="A41" s="6" t="s">
        <v>14</v>
      </c>
      <c r="B41" s="4">
        <v>2202240</v>
      </c>
      <c r="C41" s="4">
        <v>3938600</v>
      </c>
      <c r="D41" s="4"/>
      <c r="E41" s="4"/>
      <c r="F41" s="4"/>
      <c r="G41" s="4">
        <v>10944360</v>
      </c>
      <c r="H41" s="4"/>
      <c r="I41" s="4">
        <v>347010</v>
      </c>
      <c r="J41" s="4"/>
      <c r="K41" s="4"/>
      <c r="L41" s="3">
        <f t="shared" si="9"/>
        <v>2202240</v>
      </c>
      <c r="M41" s="3">
        <f t="shared" si="9"/>
        <v>15229970</v>
      </c>
      <c r="N41" s="4">
        <f>L41+M41</f>
        <v>17432210</v>
      </c>
      <c r="P41" s="6" t="s">
        <v>14</v>
      </c>
      <c r="Q41" s="4">
        <v>1170</v>
      </c>
      <c r="R41" s="4">
        <v>1150</v>
      </c>
      <c r="S41" s="4">
        <v>0</v>
      </c>
      <c r="T41" s="4">
        <v>0</v>
      </c>
      <c r="U41" s="4">
        <v>0</v>
      </c>
      <c r="V41" s="4">
        <v>303</v>
      </c>
      <c r="W41" s="4">
        <v>0</v>
      </c>
      <c r="X41" s="4">
        <v>538</v>
      </c>
      <c r="Y41" s="4">
        <v>0</v>
      </c>
      <c r="Z41" s="4">
        <v>0</v>
      </c>
      <c r="AA41" s="3">
        <f t="shared" si="10"/>
        <v>1170</v>
      </c>
      <c r="AB41" s="3">
        <f t="shared" si="10"/>
        <v>1991</v>
      </c>
      <c r="AC41" s="4">
        <f>AA41+AB41</f>
        <v>3161</v>
      </c>
      <c r="AE41" s="6" t="s">
        <v>14</v>
      </c>
      <c r="AF41" s="4">
        <f t="shared" si="11"/>
        <v>1882.2564102564102</v>
      </c>
      <c r="AG41" s="4">
        <f t="shared" si="11"/>
        <v>3424.8695652173915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36120</v>
      </c>
      <c r="AL41" s="4" t="str">
        <f t="shared" si="11"/>
        <v>N.A.</v>
      </c>
      <c r="AM41" s="4">
        <f t="shared" si="11"/>
        <v>645</v>
      </c>
      <c r="AN41" s="4" t="str">
        <f t="shared" si="11"/>
        <v>N.A.</v>
      </c>
      <c r="AO41" s="4" t="str">
        <f t="shared" si="11"/>
        <v>N.A.</v>
      </c>
      <c r="AP41" s="4">
        <f t="shared" si="11"/>
        <v>1882.2564102564102</v>
      </c>
      <c r="AQ41" s="4">
        <f t="shared" si="11"/>
        <v>7649.4073329984931</v>
      </c>
      <c r="AR41" s="4">
        <f t="shared" si="11"/>
        <v>5514.7769693135087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12280639.999999998</v>
      </c>
      <c r="C43" s="4">
        <v>3938600</v>
      </c>
      <c r="D43" s="4"/>
      <c r="E43" s="4"/>
      <c r="F43" s="4"/>
      <c r="G43" s="4">
        <v>10944360</v>
      </c>
      <c r="H43" s="4">
        <v>4464950</v>
      </c>
      <c r="I43" s="4">
        <v>347010</v>
      </c>
      <c r="J43" s="4"/>
      <c r="K43" s="4"/>
      <c r="L43" s="3">
        <f t="shared" si="9"/>
        <v>16745589.999999998</v>
      </c>
      <c r="M43" s="3">
        <f t="shared" si="9"/>
        <v>15229970</v>
      </c>
      <c r="N43" s="4"/>
      <c r="P43" s="7" t="s">
        <v>16</v>
      </c>
      <c r="Q43" s="4">
        <v>2403</v>
      </c>
      <c r="R43" s="4">
        <v>1150</v>
      </c>
      <c r="S43" s="4">
        <v>0</v>
      </c>
      <c r="T43" s="4">
        <v>0</v>
      </c>
      <c r="U43" s="4">
        <v>0</v>
      </c>
      <c r="V43" s="4">
        <v>303</v>
      </c>
      <c r="W43" s="4">
        <v>2220</v>
      </c>
      <c r="X43" s="4">
        <v>538</v>
      </c>
      <c r="Y43" s="4">
        <v>0</v>
      </c>
      <c r="Z43" s="4">
        <v>0</v>
      </c>
      <c r="AA43" s="3">
        <f t="shared" si="10"/>
        <v>4623</v>
      </c>
      <c r="AB43" s="3">
        <f t="shared" si="10"/>
        <v>1991</v>
      </c>
      <c r="AC43" s="4"/>
      <c r="AE43" s="7" t="s">
        <v>16</v>
      </c>
      <c r="AF43" s="4">
        <f t="shared" ref="AF43:AQ43" si="12">IFERROR(B43/Q43, "N.A.")</f>
        <v>5110.545151893466</v>
      </c>
      <c r="AG43" s="4">
        <f t="shared" si="12"/>
        <v>3424.8695652173915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36120</v>
      </c>
      <c r="AL43" s="4">
        <f t="shared" si="12"/>
        <v>2011.2387387387387</v>
      </c>
      <c r="AM43" s="4">
        <f t="shared" si="12"/>
        <v>645</v>
      </c>
      <c r="AN43" s="4" t="str">
        <f t="shared" si="12"/>
        <v>N.A.</v>
      </c>
      <c r="AO43" s="4" t="str">
        <f t="shared" si="12"/>
        <v>N.A.</v>
      </c>
      <c r="AP43" s="4">
        <f t="shared" si="12"/>
        <v>3622.2344797750375</v>
      </c>
      <c r="AQ43" s="4">
        <f t="shared" si="12"/>
        <v>7649.4073329984931</v>
      </c>
      <c r="AR43" s="4"/>
    </row>
    <row r="44" spans="1:44" ht="15.75" thickBot="1" x14ac:dyDescent="0.3">
      <c r="A44" s="8" t="s">
        <v>0</v>
      </c>
      <c r="B44" s="39">
        <f>B43+C43</f>
        <v>16219239.999999998</v>
      </c>
      <c r="C44" s="40"/>
      <c r="D44" s="39">
        <f>D43+E43</f>
        <v>0</v>
      </c>
      <c r="E44" s="40"/>
      <c r="F44" s="39">
        <f>F43+G43</f>
        <v>10944360</v>
      </c>
      <c r="G44" s="40"/>
      <c r="H44" s="39">
        <f>H43+I43</f>
        <v>4811960</v>
      </c>
      <c r="I44" s="40"/>
      <c r="J44" s="39">
        <f>J43+K43</f>
        <v>0</v>
      </c>
      <c r="K44" s="40"/>
      <c r="L44" s="5"/>
      <c r="M44" s="2"/>
      <c r="N44" s="1">
        <f>B44+D44+F44+H44+J44</f>
        <v>31975560</v>
      </c>
      <c r="P44" s="8" t="s">
        <v>0</v>
      </c>
      <c r="Q44" s="39">
        <f>Q43+R43</f>
        <v>3553</v>
      </c>
      <c r="R44" s="40"/>
      <c r="S44" s="39">
        <f>S43+T43</f>
        <v>0</v>
      </c>
      <c r="T44" s="40"/>
      <c r="U44" s="39">
        <f>U43+V43</f>
        <v>303</v>
      </c>
      <c r="V44" s="40"/>
      <c r="W44" s="39">
        <f>W43+X43</f>
        <v>2758</v>
      </c>
      <c r="X44" s="40"/>
      <c r="Y44" s="39">
        <f>Y43+Z43</f>
        <v>0</v>
      </c>
      <c r="Z44" s="40"/>
      <c r="AA44" s="5"/>
      <c r="AB44" s="2"/>
      <c r="AC44" s="1">
        <f>Q44+S44+U44+W44+Y44</f>
        <v>6614</v>
      </c>
      <c r="AE44" s="8" t="s">
        <v>0</v>
      </c>
      <c r="AF44" s="41">
        <f>IFERROR(B44/Q44,"N.A.")</f>
        <v>4564.9423022797628</v>
      </c>
      <c r="AG44" s="42"/>
      <c r="AH44" s="41" t="str">
        <f>IFERROR(D44/S44,"N.A.")</f>
        <v>N.A.</v>
      </c>
      <c r="AI44" s="42"/>
      <c r="AJ44" s="41">
        <f>IFERROR(F44/U44,"N.A.")</f>
        <v>36120</v>
      </c>
      <c r="AK44" s="42"/>
      <c r="AL44" s="41">
        <f>IFERROR(H44/W44,"N.A.")</f>
        <v>1744.7280638143582</v>
      </c>
      <c r="AM44" s="42"/>
      <c r="AN44" s="41" t="str">
        <f>IFERROR(J44/Y44,"N.A.")</f>
        <v>N.A.</v>
      </c>
      <c r="AO44" s="42"/>
      <c r="AP44" s="5"/>
      <c r="AQ44" s="2"/>
      <c r="AR44" s="4">
        <f>IFERROR(N44/AC44, "N.A.")</f>
        <v>4834.5267614151799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141466980.00000003</v>
      </c>
      <c r="C15" s="4"/>
      <c r="D15" s="4">
        <v>28486210</v>
      </c>
      <c r="E15" s="4"/>
      <c r="F15" s="4">
        <v>95518349.999999985</v>
      </c>
      <c r="G15" s="4"/>
      <c r="H15" s="4">
        <v>134857899.99999997</v>
      </c>
      <c r="I15" s="4"/>
      <c r="J15" s="4">
        <v>0</v>
      </c>
      <c r="K15" s="4"/>
      <c r="L15" s="3">
        <f t="shared" ref="L15:M18" si="0">B15+D15+F15+H15+J15</f>
        <v>400329440</v>
      </c>
      <c r="M15" s="3">
        <f t="shared" si="0"/>
        <v>0</v>
      </c>
      <c r="N15" s="4">
        <f>L15+M15</f>
        <v>400329440</v>
      </c>
      <c r="P15" s="6" t="s">
        <v>12</v>
      </c>
      <c r="Q15" s="4">
        <v>12129</v>
      </c>
      <c r="R15" s="4">
        <v>0</v>
      </c>
      <c r="S15" s="4">
        <v>2114</v>
      </c>
      <c r="T15" s="4">
        <v>0</v>
      </c>
      <c r="U15" s="4">
        <v>6696</v>
      </c>
      <c r="V15" s="4">
        <v>0</v>
      </c>
      <c r="W15" s="4">
        <v>16725</v>
      </c>
      <c r="X15" s="4">
        <v>0</v>
      </c>
      <c r="Y15" s="4">
        <v>1612</v>
      </c>
      <c r="Z15" s="4">
        <v>0</v>
      </c>
      <c r="AA15" s="3">
        <f t="shared" ref="AA15:AB19" si="1">Q15+S15+U15+W15+Y15</f>
        <v>39276</v>
      </c>
      <c r="AB15" s="3">
        <f t="shared" si="1"/>
        <v>0</v>
      </c>
      <c r="AC15" s="4">
        <f>AA15+AB15</f>
        <v>39276</v>
      </c>
      <c r="AE15" s="6" t="s">
        <v>12</v>
      </c>
      <c r="AF15" s="4">
        <f t="shared" ref="AF15:AR18" si="2">IFERROR(B15/Q15, "N.A.")</f>
        <v>11663.532030670296</v>
      </c>
      <c r="AG15" s="4" t="str">
        <f t="shared" si="2"/>
        <v>N.A.</v>
      </c>
      <c r="AH15" s="4">
        <f t="shared" si="2"/>
        <v>13475.028382213814</v>
      </c>
      <c r="AI15" s="4" t="str">
        <f t="shared" si="2"/>
        <v>N.A.</v>
      </c>
      <c r="AJ15" s="4">
        <f t="shared" si="2"/>
        <v>14264.986559139783</v>
      </c>
      <c r="AK15" s="4" t="str">
        <f t="shared" si="2"/>
        <v>N.A.</v>
      </c>
      <c r="AL15" s="4">
        <f t="shared" si="2"/>
        <v>8063.2526158445426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10192.724310011203</v>
      </c>
      <c r="AQ15" s="4" t="str">
        <f t="shared" si="2"/>
        <v>N.A.</v>
      </c>
      <c r="AR15" s="4">
        <f t="shared" si="2"/>
        <v>10192.724310011203</v>
      </c>
    </row>
    <row r="16" spans="1:44" ht="15.75" customHeight="1" thickBot="1" x14ac:dyDescent="0.3">
      <c r="A16" s="6" t="s">
        <v>13</v>
      </c>
      <c r="B16" s="4">
        <v>36238680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36238680</v>
      </c>
      <c r="M16" s="3">
        <f t="shared" si="0"/>
        <v>0</v>
      </c>
      <c r="N16" s="4">
        <f>L16+M16</f>
        <v>36238680</v>
      </c>
      <c r="P16" s="6" t="s">
        <v>13</v>
      </c>
      <c r="Q16" s="4">
        <v>6143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6143</v>
      </c>
      <c r="AB16" s="3">
        <f t="shared" si="1"/>
        <v>0</v>
      </c>
      <c r="AC16" s="4">
        <f>AA16+AB16</f>
        <v>6143</v>
      </c>
      <c r="AE16" s="6" t="s">
        <v>13</v>
      </c>
      <c r="AF16" s="4">
        <f t="shared" si="2"/>
        <v>5899.1828097020998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5899.1828097020998</v>
      </c>
      <c r="AQ16" s="4" t="str">
        <f t="shared" si="2"/>
        <v>N.A.</v>
      </c>
      <c r="AR16" s="4">
        <f t="shared" si="2"/>
        <v>5899.1828097020998</v>
      </c>
    </row>
    <row r="17" spans="1:44" ht="15.75" customHeight="1" thickBot="1" x14ac:dyDescent="0.3">
      <c r="A17" s="6" t="s">
        <v>14</v>
      </c>
      <c r="B17" s="4">
        <v>208795905.00000012</v>
      </c>
      <c r="C17" s="4">
        <v>838741957.00000024</v>
      </c>
      <c r="D17" s="4">
        <v>20249960</v>
      </c>
      <c r="E17" s="4">
        <v>16634250.000000002</v>
      </c>
      <c r="F17" s="4"/>
      <c r="G17" s="4">
        <v>52420950</v>
      </c>
      <c r="H17" s="4"/>
      <c r="I17" s="4">
        <v>11269060</v>
      </c>
      <c r="J17" s="4">
        <v>0</v>
      </c>
      <c r="K17" s="4"/>
      <c r="L17" s="3">
        <f t="shared" si="0"/>
        <v>229045865.00000012</v>
      </c>
      <c r="M17" s="3">
        <f t="shared" si="0"/>
        <v>919066217.00000024</v>
      </c>
      <c r="N17" s="4">
        <f>L17+M17</f>
        <v>1148112082.0000005</v>
      </c>
      <c r="P17" s="6" t="s">
        <v>14</v>
      </c>
      <c r="Q17" s="4">
        <v>27050</v>
      </c>
      <c r="R17" s="4">
        <v>88058</v>
      </c>
      <c r="S17" s="4">
        <v>1578</v>
      </c>
      <c r="T17" s="4">
        <v>1237</v>
      </c>
      <c r="U17" s="4">
        <v>0</v>
      </c>
      <c r="V17" s="4">
        <v>4971</v>
      </c>
      <c r="W17" s="4">
        <v>0</v>
      </c>
      <c r="X17" s="4">
        <v>2558</v>
      </c>
      <c r="Y17" s="4">
        <v>2257</v>
      </c>
      <c r="Z17" s="4">
        <v>0</v>
      </c>
      <c r="AA17" s="3">
        <f t="shared" si="1"/>
        <v>30885</v>
      </c>
      <c r="AB17" s="3">
        <f t="shared" si="1"/>
        <v>96824</v>
      </c>
      <c r="AC17" s="4">
        <f>AA17+AB17</f>
        <v>127709</v>
      </c>
      <c r="AE17" s="6" t="s">
        <v>14</v>
      </c>
      <c r="AF17" s="4">
        <f t="shared" si="2"/>
        <v>7718.8874306839234</v>
      </c>
      <c r="AG17" s="4">
        <f t="shared" si="2"/>
        <v>9524.8808399009777</v>
      </c>
      <c r="AH17" s="4">
        <f t="shared" si="2"/>
        <v>12832.674271229404</v>
      </c>
      <c r="AI17" s="4">
        <f t="shared" si="2"/>
        <v>13447.251414713017</v>
      </c>
      <c r="AJ17" s="4" t="str">
        <f t="shared" si="2"/>
        <v>N.A.</v>
      </c>
      <c r="AK17" s="4">
        <f t="shared" si="2"/>
        <v>10545.353047676525</v>
      </c>
      <c r="AL17" s="4" t="str">
        <f t="shared" si="2"/>
        <v>N.A.</v>
      </c>
      <c r="AM17" s="4">
        <f t="shared" si="2"/>
        <v>4405.4182955433935</v>
      </c>
      <c r="AN17" s="4">
        <f t="shared" si="2"/>
        <v>0</v>
      </c>
      <c r="AO17" s="4" t="str">
        <f t="shared" si="2"/>
        <v>N.A.</v>
      </c>
      <c r="AP17" s="4">
        <f t="shared" si="2"/>
        <v>7416.0875829690831</v>
      </c>
      <c r="AQ17" s="4">
        <f t="shared" si="2"/>
        <v>9492.1322915806031</v>
      </c>
      <c r="AR17" s="4">
        <f t="shared" si="2"/>
        <v>8990.0639892255094</v>
      </c>
    </row>
    <row r="18" spans="1:44" ht="15.75" customHeight="1" thickBot="1" x14ac:dyDescent="0.3">
      <c r="A18" s="6" t="s">
        <v>15</v>
      </c>
      <c r="B18" s="4">
        <v>115500</v>
      </c>
      <c r="C18" s="4"/>
      <c r="D18" s="4">
        <v>3476550</v>
      </c>
      <c r="E18" s="4"/>
      <c r="F18" s="4"/>
      <c r="G18" s="4"/>
      <c r="H18" s="4"/>
      <c r="I18" s="4"/>
      <c r="J18" s="4"/>
      <c r="K18" s="4"/>
      <c r="L18" s="3">
        <f t="shared" si="0"/>
        <v>3592050</v>
      </c>
      <c r="M18" s="3">
        <f t="shared" si="0"/>
        <v>0</v>
      </c>
      <c r="N18" s="4">
        <f>L18+M18</f>
        <v>3592050</v>
      </c>
      <c r="P18" s="6" t="s">
        <v>15</v>
      </c>
      <c r="Q18" s="4">
        <v>165</v>
      </c>
      <c r="R18" s="4">
        <v>0</v>
      </c>
      <c r="S18" s="4">
        <v>231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396</v>
      </c>
      <c r="AB18" s="3">
        <f t="shared" si="1"/>
        <v>0</v>
      </c>
      <c r="AC18" s="4">
        <f>AA18+AB18</f>
        <v>396</v>
      </c>
      <c r="AE18" s="6" t="s">
        <v>15</v>
      </c>
      <c r="AF18" s="4">
        <f t="shared" si="2"/>
        <v>700</v>
      </c>
      <c r="AG18" s="4" t="str">
        <f t="shared" si="2"/>
        <v>N.A.</v>
      </c>
      <c r="AH18" s="4">
        <f t="shared" si="2"/>
        <v>15050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9070.8333333333339</v>
      </c>
      <c r="AQ18" s="4" t="str">
        <f t="shared" si="2"/>
        <v>N.A.</v>
      </c>
      <c r="AR18" s="4">
        <f t="shared" si="2"/>
        <v>9070.8333333333339</v>
      </c>
    </row>
    <row r="19" spans="1:44" ht="15.75" customHeight="1" thickBot="1" x14ac:dyDescent="0.3">
      <c r="A19" s="7" t="s">
        <v>16</v>
      </c>
      <c r="B19" s="4">
        <v>386617064.99999952</v>
      </c>
      <c r="C19" s="4">
        <v>838741957.00000024</v>
      </c>
      <c r="D19" s="4">
        <v>52212719.999999993</v>
      </c>
      <c r="E19" s="4">
        <v>16634250.000000002</v>
      </c>
      <c r="F19" s="4">
        <v>95518349.999999985</v>
      </c>
      <c r="G19" s="4">
        <v>52420950</v>
      </c>
      <c r="H19" s="4">
        <v>134857899.99999997</v>
      </c>
      <c r="I19" s="4">
        <v>11269060</v>
      </c>
      <c r="J19" s="4">
        <v>0</v>
      </c>
      <c r="K19" s="4"/>
      <c r="L19" s="3">
        <f t="shared" ref="L19:M19" si="3">SUM(L15:L18)</f>
        <v>669206035.00000012</v>
      </c>
      <c r="M19" s="3">
        <f t="shared" si="3"/>
        <v>919066217.00000024</v>
      </c>
      <c r="N19" s="4"/>
      <c r="P19" s="7" t="s">
        <v>16</v>
      </c>
      <c r="Q19" s="4">
        <v>45487</v>
      </c>
      <c r="R19" s="4">
        <v>88058</v>
      </c>
      <c r="S19" s="4">
        <v>3923</v>
      </c>
      <c r="T19" s="4">
        <v>1237</v>
      </c>
      <c r="U19" s="4">
        <v>6696</v>
      </c>
      <c r="V19" s="4">
        <v>4971</v>
      </c>
      <c r="W19" s="4">
        <v>16725</v>
      </c>
      <c r="X19" s="4">
        <v>2558</v>
      </c>
      <c r="Y19" s="4">
        <v>3869</v>
      </c>
      <c r="Z19" s="4">
        <v>0</v>
      </c>
      <c r="AA19" s="3">
        <f t="shared" si="1"/>
        <v>76700</v>
      </c>
      <c r="AB19" s="3">
        <f t="shared" si="1"/>
        <v>96824</v>
      </c>
      <c r="AC19" s="4"/>
      <c r="AE19" s="7" t="s">
        <v>16</v>
      </c>
      <c r="AF19" s="4">
        <f t="shared" ref="AF19:AQ19" si="4">IFERROR(B19/Q19, "N.A.")</f>
        <v>8499.5067821575285</v>
      </c>
      <c r="AG19" s="4">
        <f t="shared" si="4"/>
        <v>9524.8808399009777</v>
      </c>
      <c r="AH19" s="4">
        <f t="shared" si="4"/>
        <v>13309.385674228904</v>
      </c>
      <c r="AI19" s="4">
        <f t="shared" si="4"/>
        <v>13447.251414713017</v>
      </c>
      <c r="AJ19" s="4">
        <f t="shared" si="4"/>
        <v>14264.986559139783</v>
      </c>
      <c r="AK19" s="4">
        <f t="shared" si="4"/>
        <v>10545.353047676525</v>
      </c>
      <c r="AL19" s="4">
        <f t="shared" si="4"/>
        <v>8063.2526158445426</v>
      </c>
      <c r="AM19" s="4">
        <f t="shared" si="4"/>
        <v>4405.4182955433935</v>
      </c>
      <c r="AN19" s="4">
        <f t="shared" si="4"/>
        <v>0</v>
      </c>
      <c r="AO19" s="4" t="str">
        <f t="shared" si="4"/>
        <v>N.A.</v>
      </c>
      <c r="AP19" s="4">
        <f t="shared" si="4"/>
        <v>8724.9808996088668</v>
      </c>
      <c r="AQ19" s="4">
        <f t="shared" si="4"/>
        <v>9492.1322915806031</v>
      </c>
      <c r="AR19" s="4"/>
    </row>
    <row r="20" spans="1:44" ht="15.75" thickBot="1" x14ac:dyDescent="0.3">
      <c r="A20" s="8" t="s">
        <v>0</v>
      </c>
      <c r="B20" s="39">
        <f>B19+C19</f>
        <v>1225359021.9999998</v>
      </c>
      <c r="C20" s="40"/>
      <c r="D20" s="39">
        <f>D19+E19</f>
        <v>68846970</v>
      </c>
      <c r="E20" s="40"/>
      <c r="F20" s="39">
        <f>F19+G19</f>
        <v>147939300</v>
      </c>
      <c r="G20" s="40"/>
      <c r="H20" s="39">
        <f>H19+I19</f>
        <v>146126959.99999997</v>
      </c>
      <c r="I20" s="40"/>
      <c r="J20" s="39">
        <f>J19+K19</f>
        <v>0</v>
      </c>
      <c r="K20" s="40"/>
      <c r="L20" s="5"/>
      <c r="M20" s="2"/>
      <c r="N20" s="1">
        <f>B20+D20+F20+H20+J20</f>
        <v>1588272251.9999998</v>
      </c>
      <c r="P20" s="8" t="s">
        <v>0</v>
      </c>
      <c r="Q20" s="39">
        <f>Q19+R19</f>
        <v>133545</v>
      </c>
      <c r="R20" s="40"/>
      <c r="S20" s="39">
        <f>S19+T19</f>
        <v>5160</v>
      </c>
      <c r="T20" s="40"/>
      <c r="U20" s="39">
        <f>U19+V19</f>
        <v>11667</v>
      </c>
      <c r="V20" s="40"/>
      <c r="W20" s="39">
        <f>W19+X19</f>
        <v>19283</v>
      </c>
      <c r="X20" s="40"/>
      <c r="Y20" s="39">
        <f>Y19+Z19</f>
        <v>3869</v>
      </c>
      <c r="Z20" s="40"/>
      <c r="AA20" s="5"/>
      <c r="AB20" s="2"/>
      <c r="AC20" s="1">
        <f>Q20+S20+U20+W20+Y20</f>
        <v>173524</v>
      </c>
      <c r="AE20" s="8" t="s">
        <v>0</v>
      </c>
      <c r="AF20" s="41">
        <f>IFERROR(B20/Q20,"N.A.")</f>
        <v>9175.6263581564253</v>
      </c>
      <c r="AG20" s="42"/>
      <c r="AH20" s="41">
        <f>IFERROR(D20/S20,"N.A.")</f>
        <v>13342.436046511628</v>
      </c>
      <c r="AI20" s="42"/>
      <c r="AJ20" s="41">
        <f>IFERROR(F20/U20,"N.A.")</f>
        <v>12680.14913859604</v>
      </c>
      <c r="AK20" s="42"/>
      <c r="AL20" s="41">
        <f>IFERROR(H20/W20,"N.A.")</f>
        <v>7578.0200176321096</v>
      </c>
      <c r="AM20" s="42"/>
      <c r="AN20" s="41">
        <f>IFERROR(J20/Y20,"N.A.")</f>
        <v>0</v>
      </c>
      <c r="AO20" s="42"/>
      <c r="AP20" s="5"/>
      <c r="AQ20" s="2"/>
      <c r="AR20" s="4">
        <f>IFERROR(N20/AC20, "N.A.")</f>
        <v>9153.0408012724456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119699170</v>
      </c>
      <c r="C27" s="4"/>
      <c r="D27" s="4">
        <v>28486210</v>
      </c>
      <c r="E27" s="4"/>
      <c r="F27" s="4">
        <v>84666870</v>
      </c>
      <c r="G27" s="4"/>
      <c r="H27" s="4">
        <v>91673645</v>
      </c>
      <c r="I27" s="4"/>
      <c r="J27" s="4">
        <v>0</v>
      </c>
      <c r="K27" s="4"/>
      <c r="L27" s="3">
        <f t="shared" ref="L27:M31" si="5">B27+D27+F27+H27+J27</f>
        <v>324525895</v>
      </c>
      <c r="M27" s="3">
        <f t="shared" si="5"/>
        <v>0</v>
      </c>
      <c r="N27" s="4">
        <f>L27+M27</f>
        <v>324525895</v>
      </c>
      <c r="P27" s="6" t="s">
        <v>12</v>
      </c>
      <c r="Q27" s="4">
        <v>9607</v>
      </c>
      <c r="R27" s="4">
        <v>0</v>
      </c>
      <c r="S27" s="4">
        <v>2114</v>
      </c>
      <c r="T27" s="4">
        <v>0</v>
      </c>
      <c r="U27" s="4">
        <v>5353</v>
      </c>
      <c r="V27" s="4">
        <v>0</v>
      </c>
      <c r="W27" s="4">
        <v>7835</v>
      </c>
      <c r="X27" s="4">
        <v>0</v>
      </c>
      <c r="Y27" s="4">
        <v>165</v>
      </c>
      <c r="Z27" s="4">
        <v>0</v>
      </c>
      <c r="AA27" s="3">
        <f t="shared" ref="AA27:AB31" si="6">Q27+S27+U27+W27+Y27</f>
        <v>25074</v>
      </c>
      <c r="AB27" s="3">
        <f t="shared" si="6"/>
        <v>0</v>
      </c>
      <c r="AC27" s="4">
        <f>AA27+AB27</f>
        <v>25074</v>
      </c>
      <c r="AE27" s="6" t="s">
        <v>12</v>
      </c>
      <c r="AF27" s="4">
        <f t="shared" ref="AF27:AR30" si="7">IFERROR(B27/Q27, "N.A.")</f>
        <v>12459.578432393047</v>
      </c>
      <c r="AG27" s="4" t="str">
        <f t="shared" si="7"/>
        <v>N.A.</v>
      </c>
      <c r="AH27" s="4">
        <f t="shared" si="7"/>
        <v>13475.028382213814</v>
      </c>
      <c r="AI27" s="4" t="str">
        <f t="shared" si="7"/>
        <v>N.A.</v>
      </c>
      <c r="AJ27" s="4">
        <f t="shared" si="7"/>
        <v>15816.713992153933</v>
      </c>
      <c r="AK27" s="4" t="str">
        <f t="shared" si="7"/>
        <v>N.A.</v>
      </c>
      <c r="AL27" s="4">
        <f t="shared" si="7"/>
        <v>11700.529036375239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12942.725333014278</v>
      </c>
      <c r="AQ27" s="4" t="str">
        <f t="shared" si="7"/>
        <v>N.A.</v>
      </c>
      <c r="AR27" s="4">
        <f t="shared" si="7"/>
        <v>12942.725333014278</v>
      </c>
    </row>
    <row r="28" spans="1:44" ht="15.75" customHeight="1" thickBot="1" x14ac:dyDescent="0.3">
      <c r="A28" s="6" t="s">
        <v>13</v>
      </c>
      <c r="B28" s="4">
        <v>7546249.9999999991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7546249.9999999991</v>
      </c>
      <c r="M28" s="3">
        <f t="shared" si="5"/>
        <v>0</v>
      </c>
      <c r="N28" s="4">
        <f>L28+M28</f>
        <v>7546249.9999999991</v>
      </c>
      <c r="P28" s="6" t="s">
        <v>13</v>
      </c>
      <c r="Q28" s="4">
        <v>1000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1000</v>
      </c>
      <c r="AB28" s="3">
        <f t="shared" si="6"/>
        <v>0</v>
      </c>
      <c r="AC28" s="4">
        <f>AA28+AB28</f>
        <v>1000</v>
      </c>
      <c r="AE28" s="6" t="s">
        <v>13</v>
      </c>
      <c r="AF28" s="4">
        <f t="shared" si="7"/>
        <v>7546.2499999999991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7546.2499999999991</v>
      </c>
      <c r="AQ28" s="4" t="str">
        <f t="shared" si="7"/>
        <v>N.A.</v>
      </c>
      <c r="AR28" s="4">
        <f t="shared" si="7"/>
        <v>7546.2499999999991</v>
      </c>
    </row>
    <row r="29" spans="1:44" ht="15.75" customHeight="1" thickBot="1" x14ac:dyDescent="0.3">
      <c r="A29" s="6" t="s">
        <v>14</v>
      </c>
      <c r="B29" s="4">
        <v>114769120.00000001</v>
      </c>
      <c r="C29" s="4">
        <v>577650032.00000012</v>
      </c>
      <c r="D29" s="4">
        <v>13577260</v>
      </c>
      <c r="E29" s="4">
        <v>1064250</v>
      </c>
      <c r="F29" s="4"/>
      <c r="G29" s="4">
        <v>49152950</v>
      </c>
      <c r="H29" s="4"/>
      <c r="I29" s="4">
        <v>5424399.9999999991</v>
      </c>
      <c r="J29" s="4"/>
      <c r="K29" s="4"/>
      <c r="L29" s="3">
        <f t="shared" si="5"/>
        <v>128346380.00000001</v>
      </c>
      <c r="M29" s="3">
        <f t="shared" si="5"/>
        <v>633291632.00000012</v>
      </c>
      <c r="N29" s="4">
        <f>L29+M29</f>
        <v>761638012.00000012</v>
      </c>
      <c r="P29" s="6" t="s">
        <v>14</v>
      </c>
      <c r="Q29" s="4">
        <v>10991</v>
      </c>
      <c r="R29" s="4">
        <v>55597</v>
      </c>
      <c r="S29" s="4">
        <v>817</v>
      </c>
      <c r="T29" s="4">
        <v>484</v>
      </c>
      <c r="U29" s="4">
        <v>0</v>
      </c>
      <c r="V29" s="4">
        <v>4738</v>
      </c>
      <c r="W29" s="4">
        <v>0</v>
      </c>
      <c r="X29" s="4">
        <v>1980</v>
      </c>
      <c r="Y29" s="4">
        <v>0</v>
      </c>
      <c r="Z29" s="4">
        <v>0</v>
      </c>
      <c r="AA29" s="3">
        <f t="shared" si="6"/>
        <v>11808</v>
      </c>
      <c r="AB29" s="3">
        <f t="shared" si="6"/>
        <v>62799</v>
      </c>
      <c r="AC29" s="4">
        <f>AA29+AB29</f>
        <v>74607</v>
      </c>
      <c r="AE29" s="6" t="s">
        <v>14</v>
      </c>
      <c r="AF29" s="4">
        <f t="shared" si="7"/>
        <v>10442.099899918116</v>
      </c>
      <c r="AG29" s="4">
        <f t="shared" si="7"/>
        <v>10389.949673543539</v>
      </c>
      <c r="AH29" s="4">
        <f t="shared" si="7"/>
        <v>16618.43329253366</v>
      </c>
      <c r="AI29" s="4">
        <f t="shared" si="7"/>
        <v>2198.8636363636365</v>
      </c>
      <c r="AJ29" s="4" t="str">
        <f t="shared" si="7"/>
        <v>N.A.</v>
      </c>
      <c r="AK29" s="4">
        <f t="shared" si="7"/>
        <v>10374.197973828619</v>
      </c>
      <c r="AL29" s="4" t="str">
        <f t="shared" si="7"/>
        <v>N.A.</v>
      </c>
      <c r="AM29" s="4">
        <f t="shared" si="7"/>
        <v>2739.5959595959589</v>
      </c>
      <c r="AN29" s="4" t="str">
        <f t="shared" si="7"/>
        <v>N.A.</v>
      </c>
      <c r="AO29" s="4" t="str">
        <f t="shared" si="7"/>
        <v>N.A.</v>
      </c>
      <c r="AP29" s="4">
        <f t="shared" si="7"/>
        <v>10869.442750677508</v>
      </c>
      <c r="AQ29" s="4">
        <f t="shared" si="7"/>
        <v>10084.422236022869</v>
      </c>
      <c r="AR29" s="4">
        <f t="shared" si="7"/>
        <v>10208.666907930892</v>
      </c>
    </row>
    <row r="30" spans="1:44" ht="15.75" customHeight="1" thickBot="1" x14ac:dyDescent="0.3">
      <c r="A30" s="6" t="s">
        <v>15</v>
      </c>
      <c r="B30" s="4"/>
      <c r="C30" s="4"/>
      <c r="D30" s="4">
        <v>3476550</v>
      </c>
      <c r="E30" s="4"/>
      <c r="F30" s="4"/>
      <c r="G30" s="4"/>
      <c r="H30" s="4"/>
      <c r="I30" s="4"/>
      <c r="J30" s="4"/>
      <c r="K30" s="4"/>
      <c r="L30" s="3">
        <f t="shared" si="5"/>
        <v>3476550</v>
      </c>
      <c r="M30" s="3">
        <f t="shared" si="5"/>
        <v>0</v>
      </c>
      <c r="N30" s="4">
        <f>L30+M30</f>
        <v>3476550</v>
      </c>
      <c r="P30" s="6" t="s">
        <v>15</v>
      </c>
      <c r="Q30" s="4">
        <v>0</v>
      </c>
      <c r="R30" s="4">
        <v>0</v>
      </c>
      <c r="S30" s="4">
        <v>231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231</v>
      </c>
      <c r="AB30" s="3">
        <f t="shared" si="6"/>
        <v>0</v>
      </c>
      <c r="AC30" s="4">
        <f>AA30+AB30</f>
        <v>231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>
        <f t="shared" si="7"/>
        <v>15050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15050</v>
      </c>
      <c r="AQ30" s="4" t="str">
        <f t="shared" si="7"/>
        <v>N.A.</v>
      </c>
      <c r="AR30" s="4">
        <f t="shared" si="7"/>
        <v>15050</v>
      </c>
    </row>
    <row r="31" spans="1:44" ht="15.75" customHeight="1" thickBot="1" x14ac:dyDescent="0.3">
      <c r="A31" s="7" t="s">
        <v>16</v>
      </c>
      <c r="B31" s="4">
        <v>242014540</v>
      </c>
      <c r="C31" s="4">
        <v>577650032.00000012</v>
      </c>
      <c r="D31" s="4">
        <v>45540020.000000007</v>
      </c>
      <c r="E31" s="4">
        <v>1064250</v>
      </c>
      <c r="F31" s="4">
        <v>84666870</v>
      </c>
      <c r="G31" s="4">
        <v>49152950</v>
      </c>
      <c r="H31" s="4">
        <v>91673645</v>
      </c>
      <c r="I31" s="4">
        <v>5424399.9999999991</v>
      </c>
      <c r="J31" s="4">
        <v>0</v>
      </c>
      <c r="K31" s="4"/>
      <c r="L31" s="3">
        <f t="shared" si="5"/>
        <v>463895075</v>
      </c>
      <c r="M31" s="3">
        <f t="shared" si="5"/>
        <v>633291632.00000012</v>
      </c>
      <c r="N31" s="4"/>
      <c r="P31" s="7" t="s">
        <v>16</v>
      </c>
      <c r="Q31" s="4">
        <v>21598</v>
      </c>
      <c r="R31" s="4">
        <v>55597</v>
      </c>
      <c r="S31" s="4">
        <v>3162</v>
      </c>
      <c r="T31" s="4">
        <v>484</v>
      </c>
      <c r="U31" s="4">
        <v>5353</v>
      </c>
      <c r="V31" s="4">
        <v>4738</v>
      </c>
      <c r="W31" s="4">
        <v>7835</v>
      </c>
      <c r="X31" s="4">
        <v>1980</v>
      </c>
      <c r="Y31" s="4">
        <v>165</v>
      </c>
      <c r="Z31" s="4">
        <v>0</v>
      </c>
      <c r="AA31" s="3">
        <f t="shared" si="6"/>
        <v>38113</v>
      </c>
      <c r="AB31" s="3">
        <f t="shared" si="6"/>
        <v>62799</v>
      </c>
      <c r="AC31" s="4"/>
      <c r="AE31" s="7" t="s">
        <v>16</v>
      </c>
      <c r="AF31" s="4">
        <f t="shared" ref="AF31:AQ31" si="8">IFERROR(B31/Q31, "N.A.")</f>
        <v>11205.414390221316</v>
      </c>
      <c r="AG31" s="4">
        <f t="shared" si="8"/>
        <v>10389.949673543539</v>
      </c>
      <c r="AH31" s="4">
        <f t="shared" si="8"/>
        <v>14402.283364958888</v>
      </c>
      <c r="AI31" s="4">
        <f t="shared" si="8"/>
        <v>2198.8636363636365</v>
      </c>
      <c r="AJ31" s="4">
        <f t="shared" si="8"/>
        <v>15816.713992153933</v>
      </c>
      <c r="AK31" s="4">
        <f t="shared" si="8"/>
        <v>10374.197973828619</v>
      </c>
      <c r="AL31" s="4">
        <f t="shared" si="8"/>
        <v>11700.529036375239</v>
      </c>
      <c r="AM31" s="4">
        <f t="shared" si="8"/>
        <v>2739.5959595959589</v>
      </c>
      <c r="AN31" s="4">
        <f t="shared" si="8"/>
        <v>0</v>
      </c>
      <c r="AO31" s="4" t="str">
        <f t="shared" si="8"/>
        <v>N.A.</v>
      </c>
      <c r="AP31" s="4">
        <f t="shared" si="8"/>
        <v>12171.570723899982</v>
      </c>
      <c r="AQ31" s="4">
        <f t="shared" si="8"/>
        <v>10084.422236022869</v>
      </c>
      <c r="AR31" s="4"/>
    </row>
    <row r="32" spans="1:44" ht="15.75" thickBot="1" x14ac:dyDescent="0.3">
      <c r="A32" s="8" t="s">
        <v>0</v>
      </c>
      <c r="B32" s="39">
        <f>B31+C31</f>
        <v>819664572.00000012</v>
      </c>
      <c r="C32" s="40"/>
      <c r="D32" s="39">
        <f>D31+E31</f>
        <v>46604270.000000007</v>
      </c>
      <c r="E32" s="40"/>
      <c r="F32" s="39">
        <f>F31+G31</f>
        <v>133819820</v>
      </c>
      <c r="G32" s="40"/>
      <c r="H32" s="39">
        <f>H31+I31</f>
        <v>97098045</v>
      </c>
      <c r="I32" s="40"/>
      <c r="J32" s="39">
        <f>J31+K31</f>
        <v>0</v>
      </c>
      <c r="K32" s="40"/>
      <c r="L32" s="5"/>
      <c r="M32" s="2"/>
      <c r="N32" s="1">
        <f>B32+D32+F32+H32+J32</f>
        <v>1097186707</v>
      </c>
      <c r="P32" s="8" t="s">
        <v>0</v>
      </c>
      <c r="Q32" s="39">
        <f>Q31+R31</f>
        <v>77195</v>
      </c>
      <c r="R32" s="40"/>
      <c r="S32" s="39">
        <f>S31+T31</f>
        <v>3646</v>
      </c>
      <c r="T32" s="40"/>
      <c r="U32" s="39">
        <f>U31+V31</f>
        <v>10091</v>
      </c>
      <c r="V32" s="40"/>
      <c r="W32" s="39">
        <f>W31+X31</f>
        <v>9815</v>
      </c>
      <c r="X32" s="40"/>
      <c r="Y32" s="39">
        <f>Y31+Z31</f>
        <v>165</v>
      </c>
      <c r="Z32" s="40"/>
      <c r="AA32" s="5"/>
      <c r="AB32" s="2"/>
      <c r="AC32" s="1">
        <f>Q32+S32+U32+W32+Y32</f>
        <v>100912</v>
      </c>
      <c r="AE32" s="8" t="s">
        <v>0</v>
      </c>
      <c r="AF32" s="41">
        <f>IFERROR(B32/Q32,"N.A.")</f>
        <v>10618.104436815858</v>
      </c>
      <c r="AG32" s="42"/>
      <c r="AH32" s="41">
        <f>IFERROR(D32/S32,"N.A.")</f>
        <v>12782.301151947342</v>
      </c>
      <c r="AI32" s="42"/>
      <c r="AJ32" s="41">
        <f>IFERROR(F32/U32,"N.A.")</f>
        <v>13261.304132395204</v>
      </c>
      <c r="AK32" s="42"/>
      <c r="AL32" s="41">
        <f>IFERROR(H32/W32,"N.A.")</f>
        <v>9892.8217014773309</v>
      </c>
      <c r="AM32" s="42"/>
      <c r="AN32" s="41">
        <f>IFERROR(J32/Y32,"N.A.")</f>
        <v>0</v>
      </c>
      <c r="AO32" s="42"/>
      <c r="AP32" s="5"/>
      <c r="AQ32" s="2"/>
      <c r="AR32" s="4">
        <f>IFERROR(N32/AC32, "N.A.")</f>
        <v>10872.707973283654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21767810</v>
      </c>
      <c r="C39" s="4"/>
      <c r="D39" s="4"/>
      <c r="E39" s="4"/>
      <c r="F39" s="4">
        <v>10851480</v>
      </c>
      <c r="G39" s="4"/>
      <c r="H39" s="4">
        <v>43184254.999999993</v>
      </c>
      <c r="I39" s="4"/>
      <c r="J39" s="4">
        <v>0</v>
      </c>
      <c r="K39" s="4"/>
      <c r="L39" s="3">
        <f t="shared" ref="L39:M43" si="9">B39+D39+F39+H39+J39</f>
        <v>75803545</v>
      </c>
      <c r="M39" s="3">
        <f t="shared" si="9"/>
        <v>0</v>
      </c>
      <c r="N39" s="4">
        <f>L39+M39</f>
        <v>75803545</v>
      </c>
      <c r="P39" s="6" t="s">
        <v>12</v>
      </c>
      <c r="Q39" s="4">
        <v>2522</v>
      </c>
      <c r="R39" s="4">
        <v>0</v>
      </c>
      <c r="S39" s="4">
        <v>0</v>
      </c>
      <c r="T39" s="4">
        <v>0</v>
      </c>
      <c r="U39" s="4">
        <v>1343</v>
      </c>
      <c r="V39" s="4">
        <v>0</v>
      </c>
      <c r="W39" s="4">
        <v>8890</v>
      </c>
      <c r="X39" s="4">
        <v>0</v>
      </c>
      <c r="Y39" s="4">
        <v>1447</v>
      </c>
      <c r="Z39" s="4">
        <v>0</v>
      </c>
      <c r="AA39" s="3">
        <f t="shared" ref="AA39:AB43" si="10">Q39+S39+U39+W39+Y39</f>
        <v>14202</v>
      </c>
      <c r="AB39" s="3">
        <f t="shared" si="10"/>
        <v>0</v>
      </c>
      <c r="AC39" s="4">
        <f>AA39+AB39</f>
        <v>14202</v>
      </c>
      <c r="AE39" s="6" t="s">
        <v>12</v>
      </c>
      <c r="AF39" s="4">
        <f t="shared" ref="AF39:AR42" si="11">IFERROR(B39/Q39, "N.A.")</f>
        <v>8631.1697065820772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8080.0297840655248</v>
      </c>
      <c r="AK39" s="4" t="str">
        <f t="shared" si="11"/>
        <v>N.A.</v>
      </c>
      <c r="AL39" s="4">
        <f t="shared" si="11"/>
        <v>4857.6214848143973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5337.5260526686379</v>
      </c>
      <c r="AQ39" s="4" t="str">
        <f t="shared" si="11"/>
        <v>N.A.</v>
      </c>
      <c r="AR39" s="4">
        <f t="shared" si="11"/>
        <v>5337.5260526686379</v>
      </c>
    </row>
    <row r="40" spans="1:44" ht="15.75" customHeight="1" thickBot="1" x14ac:dyDescent="0.3">
      <c r="A40" s="6" t="s">
        <v>13</v>
      </c>
      <c r="B40" s="4">
        <v>28692430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28692430</v>
      </c>
      <c r="M40" s="3">
        <f t="shared" si="9"/>
        <v>0</v>
      </c>
      <c r="N40" s="4">
        <f>L40+M40</f>
        <v>28692430</v>
      </c>
      <c r="P40" s="6" t="s">
        <v>13</v>
      </c>
      <c r="Q40" s="4">
        <v>5143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5143</v>
      </c>
      <c r="AB40" s="3">
        <f t="shared" si="10"/>
        <v>0</v>
      </c>
      <c r="AC40" s="4">
        <f>AA40+AB40</f>
        <v>5143</v>
      </c>
      <c r="AE40" s="6" t="s">
        <v>13</v>
      </c>
      <c r="AF40" s="4">
        <f t="shared" si="11"/>
        <v>5578.9286408710868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5578.9286408710868</v>
      </c>
      <c r="AQ40" s="4" t="str">
        <f t="shared" si="11"/>
        <v>N.A.</v>
      </c>
      <c r="AR40" s="4">
        <f t="shared" si="11"/>
        <v>5578.9286408710868</v>
      </c>
    </row>
    <row r="41" spans="1:44" ht="15.75" customHeight="1" thickBot="1" x14ac:dyDescent="0.3">
      <c r="A41" s="6" t="s">
        <v>14</v>
      </c>
      <c r="B41" s="4">
        <v>94026785.000000015</v>
      </c>
      <c r="C41" s="4">
        <v>261091925.00000003</v>
      </c>
      <c r="D41" s="4">
        <v>6672700</v>
      </c>
      <c r="E41" s="4">
        <v>15570000.000000002</v>
      </c>
      <c r="F41" s="4"/>
      <c r="G41" s="4">
        <v>3268000</v>
      </c>
      <c r="H41" s="4"/>
      <c r="I41" s="4">
        <v>5844660</v>
      </c>
      <c r="J41" s="4">
        <v>0</v>
      </c>
      <c r="K41" s="4"/>
      <c r="L41" s="3">
        <f t="shared" si="9"/>
        <v>100699485.00000001</v>
      </c>
      <c r="M41" s="3">
        <f t="shared" si="9"/>
        <v>285774585.00000006</v>
      </c>
      <c r="N41" s="4">
        <f>L41+M41</f>
        <v>386474070.00000006</v>
      </c>
      <c r="P41" s="6" t="s">
        <v>14</v>
      </c>
      <c r="Q41" s="4">
        <v>16059</v>
      </c>
      <c r="R41" s="4">
        <v>32461</v>
      </c>
      <c r="S41" s="4">
        <v>761</v>
      </c>
      <c r="T41" s="4">
        <v>753</v>
      </c>
      <c r="U41" s="4">
        <v>0</v>
      </c>
      <c r="V41" s="4">
        <v>233</v>
      </c>
      <c r="W41" s="4">
        <v>0</v>
      </c>
      <c r="X41" s="4">
        <v>578</v>
      </c>
      <c r="Y41" s="4">
        <v>2257</v>
      </c>
      <c r="Z41" s="4">
        <v>0</v>
      </c>
      <c r="AA41" s="3">
        <f t="shared" si="10"/>
        <v>19077</v>
      </c>
      <c r="AB41" s="3">
        <f t="shared" si="10"/>
        <v>34025</v>
      </c>
      <c r="AC41" s="4">
        <f>AA41+AB41</f>
        <v>53102</v>
      </c>
      <c r="AE41" s="6" t="s">
        <v>14</v>
      </c>
      <c r="AF41" s="4">
        <f t="shared" si="11"/>
        <v>5855.0834423064962</v>
      </c>
      <c r="AG41" s="4">
        <f t="shared" si="11"/>
        <v>8043.2495918178747</v>
      </c>
      <c r="AH41" s="4">
        <f t="shared" si="11"/>
        <v>8768.3311432325881</v>
      </c>
      <c r="AI41" s="4">
        <f t="shared" si="11"/>
        <v>20677.290836653388</v>
      </c>
      <c r="AJ41" s="4" t="str">
        <f t="shared" si="11"/>
        <v>N.A.</v>
      </c>
      <c r="AK41" s="4">
        <f t="shared" si="11"/>
        <v>14025.751072961373</v>
      </c>
      <c r="AL41" s="4" t="str">
        <f t="shared" si="11"/>
        <v>N.A.</v>
      </c>
      <c r="AM41" s="4">
        <f t="shared" si="11"/>
        <v>10111.868512110726</v>
      </c>
      <c r="AN41" s="4">
        <f t="shared" si="11"/>
        <v>0</v>
      </c>
      <c r="AO41" s="4" t="str">
        <f t="shared" si="11"/>
        <v>N.A.</v>
      </c>
      <c r="AP41" s="4">
        <f t="shared" si="11"/>
        <v>5278.5807516905179</v>
      </c>
      <c r="AQ41" s="4">
        <f t="shared" si="11"/>
        <v>8398.9591476855276</v>
      </c>
      <c r="AR41" s="4">
        <f t="shared" si="11"/>
        <v>7277.9569507739834</v>
      </c>
    </row>
    <row r="42" spans="1:44" ht="15.75" customHeight="1" thickBot="1" x14ac:dyDescent="0.3">
      <c r="A42" s="6" t="s">
        <v>15</v>
      </c>
      <c r="B42" s="4">
        <v>115500</v>
      </c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115500</v>
      </c>
      <c r="M42" s="3">
        <f t="shared" si="9"/>
        <v>0</v>
      </c>
      <c r="N42" s="4">
        <f>L42+M42</f>
        <v>115500</v>
      </c>
      <c r="P42" s="6" t="s">
        <v>15</v>
      </c>
      <c r="Q42" s="4">
        <v>165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165</v>
      </c>
      <c r="AB42" s="3">
        <f t="shared" si="10"/>
        <v>0</v>
      </c>
      <c r="AC42" s="4">
        <f>AA42+AB42</f>
        <v>165</v>
      </c>
      <c r="AE42" s="6" t="s">
        <v>15</v>
      </c>
      <c r="AF42" s="4">
        <f t="shared" si="11"/>
        <v>700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700</v>
      </c>
      <c r="AQ42" s="4" t="str">
        <f t="shared" si="11"/>
        <v>N.A.</v>
      </c>
      <c r="AR42" s="4">
        <f t="shared" si="11"/>
        <v>700</v>
      </c>
    </row>
    <row r="43" spans="1:44" ht="15.75" customHeight="1" thickBot="1" x14ac:dyDescent="0.3">
      <c r="A43" s="7" t="s">
        <v>16</v>
      </c>
      <c r="B43" s="4">
        <v>144602524.99999994</v>
      </c>
      <c r="C43" s="4">
        <v>261091925.00000003</v>
      </c>
      <c r="D43" s="4">
        <v>6672700</v>
      </c>
      <c r="E43" s="4">
        <v>15570000.000000002</v>
      </c>
      <c r="F43" s="4">
        <v>10851480</v>
      </c>
      <c r="G43" s="4">
        <v>3268000</v>
      </c>
      <c r="H43" s="4">
        <v>43184254.999999993</v>
      </c>
      <c r="I43" s="4">
        <v>5844660</v>
      </c>
      <c r="J43" s="4">
        <v>0</v>
      </c>
      <c r="K43" s="4"/>
      <c r="L43" s="3">
        <f t="shared" si="9"/>
        <v>205310959.99999994</v>
      </c>
      <c r="M43" s="3">
        <f t="shared" si="9"/>
        <v>285774585.00000006</v>
      </c>
      <c r="N43" s="4"/>
      <c r="P43" s="7" t="s">
        <v>16</v>
      </c>
      <c r="Q43" s="4">
        <v>23889</v>
      </c>
      <c r="R43" s="4">
        <v>32461</v>
      </c>
      <c r="S43" s="4">
        <v>761</v>
      </c>
      <c r="T43" s="4">
        <v>753</v>
      </c>
      <c r="U43" s="4">
        <v>1343</v>
      </c>
      <c r="V43" s="4">
        <v>233</v>
      </c>
      <c r="W43" s="4">
        <v>8890</v>
      </c>
      <c r="X43" s="4">
        <v>578</v>
      </c>
      <c r="Y43" s="4">
        <v>3704</v>
      </c>
      <c r="Z43" s="4">
        <v>0</v>
      </c>
      <c r="AA43" s="3">
        <f t="shared" si="10"/>
        <v>38587</v>
      </c>
      <c r="AB43" s="3">
        <f t="shared" si="10"/>
        <v>34025</v>
      </c>
      <c r="AC43" s="4"/>
      <c r="AE43" s="7" t="s">
        <v>16</v>
      </c>
      <c r="AF43" s="4">
        <f t="shared" ref="AF43:AQ43" si="12">IFERROR(B43/Q43, "N.A.")</f>
        <v>6053.1007995311629</v>
      </c>
      <c r="AG43" s="4">
        <f t="shared" si="12"/>
        <v>8043.2495918178747</v>
      </c>
      <c r="AH43" s="4">
        <f t="shared" si="12"/>
        <v>8768.3311432325881</v>
      </c>
      <c r="AI43" s="4">
        <f t="shared" si="12"/>
        <v>20677.290836653388</v>
      </c>
      <c r="AJ43" s="4">
        <f t="shared" si="12"/>
        <v>8080.0297840655248</v>
      </c>
      <c r="AK43" s="4">
        <f t="shared" si="12"/>
        <v>14025.751072961373</v>
      </c>
      <c r="AL43" s="4">
        <f t="shared" si="12"/>
        <v>4857.6214848143973</v>
      </c>
      <c r="AM43" s="4">
        <f t="shared" si="12"/>
        <v>10111.868512110726</v>
      </c>
      <c r="AN43" s="4">
        <f t="shared" si="12"/>
        <v>0</v>
      </c>
      <c r="AO43" s="4" t="str">
        <f t="shared" si="12"/>
        <v>N.A.</v>
      </c>
      <c r="AP43" s="4">
        <f t="shared" si="12"/>
        <v>5320.7287428408517</v>
      </c>
      <c r="AQ43" s="4">
        <f t="shared" si="12"/>
        <v>8398.9591476855276</v>
      </c>
      <c r="AR43" s="4"/>
    </row>
    <row r="44" spans="1:44" ht="15.75" thickBot="1" x14ac:dyDescent="0.3">
      <c r="A44" s="8" t="s">
        <v>0</v>
      </c>
      <c r="B44" s="39">
        <f>B43+C43</f>
        <v>405694450</v>
      </c>
      <c r="C44" s="40"/>
      <c r="D44" s="39">
        <f>D43+E43</f>
        <v>22242700</v>
      </c>
      <c r="E44" s="40"/>
      <c r="F44" s="39">
        <f>F43+G43</f>
        <v>14119480</v>
      </c>
      <c r="G44" s="40"/>
      <c r="H44" s="39">
        <f>H43+I43</f>
        <v>49028914.999999993</v>
      </c>
      <c r="I44" s="40"/>
      <c r="J44" s="39">
        <f>J43+K43</f>
        <v>0</v>
      </c>
      <c r="K44" s="40"/>
      <c r="L44" s="5"/>
      <c r="M44" s="2"/>
      <c r="N44" s="1">
        <f>B44+D44+F44+H44+J44</f>
        <v>491085545</v>
      </c>
      <c r="P44" s="8" t="s">
        <v>0</v>
      </c>
      <c r="Q44" s="39">
        <f>Q43+R43</f>
        <v>56350</v>
      </c>
      <c r="R44" s="40"/>
      <c r="S44" s="39">
        <f>S43+T43</f>
        <v>1514</v>
      </c>
      <c r="T44" s="40"/>
      <c r="U44" s="39">
        <f>U43+V43</f>
        <v>1576</v>
      </c>
      <c r="V44" s="40"/>
      <c r="W44" s="39">
        <f>W43+X43</f>
        <v>9468</v>
      </c>
      <c r="X44" s="40"/>
      <c r="Y44" s="39">
        <f>Y43+Z43</f>
        <v>3704</v>
      </c>
      <c r="Z44" s="40"/>
      <c r="AA44" s="5"/>
      <c r="AB44" s="2"/>
      <c r="AC44" s="1">
        <f>Q44+S44+U44+W44+Y44</f>
        <v>72612</v>
      </c>
      <c r="AE44" s="8" t="s">
        <v>0</v>
      </c>
      <c r="AF44" s="41">
        <f>IFERROR(B44/Q44,"N.A.")</f>
        <v>7199.5465838509317</v>
      </c>
      <c r="AG44" s="42"/>
      <c r="AH44" s="41">
        <f>IFERROR(D44/S44,"N.A.")</f>
        <v>14691.347424042273</v>
      </c>
      <c r="AI44" s="42"/>
      <c r="AJ44" s="41">
        <f>IFERROR(F44/U44,"N.A.")</f>
        <v>8959.0609137055835</v>
      </c>
      <c r="AK44" s="42"/>
      <c r="AL44" s="41">
        <f>IFERROR(H44/W44,"N.A.")</f>
        <v>5178.381389945077</v>
      </c>
      <c r="AM44" s="42"/>
      <c r="AN44" s="41">
        <f>IFERROR(J44/Y44,"N.A.")</f>
        <v>0</v>
      </c>
      <c r="AO44" s="42"/>
      <c r="AP44" s="5"/>
      <c r="AQ44" s="2"/>
      <c r="AR44" s="4">
        <f>IFERROR(N44/AC44, "N.A.")</f>
        <v>6763.1458298903763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bestFit="1" customWidth="1"/>
    <col min="17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45716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2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22" t="s">
        <v>0</v>
      </c>
      <c r="P11" s="22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8"/>
      <c r="AC11" s="22" t="s">
        <v>0</v>
      </c>
      <c r="AE11" s="22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8"/>
      <c r="AR11" s="22" t="s">
        <v>0</v>
      </c>
    </row>
    <row r="12" spans="1:44" ht="15" customHeight="1" x14ac:dyDescent="0.25">
      <c r="A12" s="23"/>
      <c r="B12" s="29" t="s">
        <v>3</v>
      </c>
      <c r="C12" s="30"/>
      <c r="D12" s="30"/>
      <c r="E12" s="31"/>
      <c r="F12" s="32" t="s">
        <v>4</v>
      </c>
      <c r="G12" s="33"/>
      <c r="H12" s="32" t="s">
        <v>5</v>
      </c>
      <c r="I12" s="33"/>
      <c r="J12" s="32" t="s">
        <v>6</v>
      </c>
      <c r="K12" s="33"/>
      <c r="L12" s="32" t="s">
        <v>7</v>
      </c>
      <c r="M12" s="33"/>
      <c r="N12" s="23"/>
      <c r="P12" s="23"/>
      <c r="Q12" s="29" t="s">
        <v>3</v>
      </c>
      <c r="R12" s="30"/>
      <c r="S12" s="30"/>
      <c r="T12" s="31"/>
      <c r="U12" s="32" t="s">
        <v>4</v>
      </c>
      <c r="V12" s="33"/>
      <c r="W12" s="32" t="s">
        <v>5</v>
      </c>
      <c r="X12" s="33"/>
      <c r="Y12" s="32" t="s">
        <v>6</v>
      </c>
      <c r="Z12" s="33"/>
      <c r="AA12" s="32" t="s">
        <v>7</v>
      </c>
      <c r="AB12" s="33"/>
      <c r="AC12" s="23"/>
      <c r="AE12" s="23"/>
      <c r="AF12" s="29" t="s">
        <v>3</v>
      </c>
      <c r="AG12" s="30"/>
      <c r="AH12" s="30"/>
      <c r="AI12" s="31"/>
      <c r="AJ12" s="32" t="s">
        <v>4</v>
      </c>
      <c r="AK12" s="33"/>
      <c r="AL12" s="32" t="s">
        <v>5</v>
      </c>
      <c r="AM12" s="33"/>
      <c r="AN12" s="32" t="s">
        <v>6</v>
      </c>
      <c r="AO12" s="33"/>
      <c r="AP12" s="32" t="s">
        <v>7</v>
      </c>
      <c r="AQ12" s="33"/>
      <c r="AR12" s="23"/>
    </row>
    <row r="13" spans="1:44" ht="15.75" customHeight="1" thickBot="1" x14ac:dyDescent="0.3">
      <c r="A13" s="23"/>
      <c r="B13" s="25" t="s">
        <v>8</v>
      </c>
      <c r="C13" s="26"/>
      <c r="D13" s="27" t="s">
        <v>9</v>
      </c>
      <c r="E13" s="28"/>
      <c r="F13" s="34"/>
      <c r="G13" s="35"/>
      <c r="H13" s="34"/>
      <c r="I13" s="35"/>
      <c r="J13" s="34"/>
      <c r="K13" s="35"/>
      <c r="L13" s="34"/>
      <c r="M13" s="35"/>
      <c r="N13" s="23"/>
      <c r="P13" s="23"/>
      <c r="Q13" s="25" t="s">
        <v>8</v>
      </c>
      <c r="R13" s="26"/>
      <c r="S13" s="27" t="s">
        <v>9</v>
      </c>
      <c r="T13" s="28"/>
      <c r="U13" s="34"/>
      <c r="V13" s="35"/>
      <c r="W13" s="34"/>
      <c r="X13" s="35"/>
      <c r="Y13" s="34"/>
      <c r="Z13" s="35"/>
      <c r="AA13" s="34"/>
      <c r="AB13" s="35"/>
      <c r="AC13" s="23"/>
      <c r="AE13" s="23"/>
      <c r="AF13" s="25" t="s">
        <v>8</v>
      </c>
      <c r="AG13" s="26"/>
      <c r="AH13" s="27" t="s">
        <v>9</v>
      </c>
      <c r="AI13" s="28"/>
      <c r="AJ13" s="34"/>
      <c r="AK13" s="35"/>
      <c r="AL13" s="34"/>
      <c r="AM13" s="35"/>
      <c r="AN13" s="34"/>
      <c r="AO13" s="35"/>
      <c r="AP13" s="34"/>
      <c r="AQ13" s="35"/>
      <c r="AR13" s="23"/>
    </row>
    <row r="14" spans="1:44" ht="15.75" customHeight="1" thickBot="1" x14ac:dyDescent="0.3">
      <c r="A14" s="24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4"/>
      <c r="P14" s="24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4"/>
      <c r="AE14" s="24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4"/>
    </row>
    <row r="15" spans="1:44" ht="15.75" customHeight="1" thickBot="1" x14ac:dyDescent="0.3">
      <c r="A15" s="6" t="s">
        <v>12</v>
      </c>
      <c r="B15" s="4">
        <v>59075119.999999993</v>
      </c>
      <c r="C15" s="4"/>
      <c r="D15" s="4"/>
      <c r="E15" s="4"/>
      <c r="F15" s="4">
        <v>68716520</v>
      </c>
      <c r="G15" s="4"/>
      <c r="H15" s="4">
        <v>60299760</v>
      </c>
      <c r="I15" s="4"/>
      <c r="J15" s="4"/>
      <c r="K15" s="4"/>
      <c r="L15" s="3">
        <f t="shared" ref="L15:M18" si="0">B15+D15+F15+H15+J15</f>
        <v>188091400</v>
      </c>
      <c r="M15" s="3">
        <f t="shared" si="0"/>
        <v>0</v>
      </c>
      <c r="N15" s="4">
        <f>L15+M15</f>
        <v>188091400</v>
      </c>
      <c r="P15" s="6" t="s">
        <v>12</v>
      </c>
      <c r="Q15" s="4">
        <v>7586</v>
      </c>
      <c r="R15" s="4">
        <v>0</v>
      </c>
      <c r="S15" s="4">
        <v>0</v>
      </c>
      <c r="T15" s="4">
        <v>0</v>
      </c>
      <c r="U15" s="4">
        <v>4604</v>
      </c>
      <c r="V15" s="4">
        <v>0</v>
      </c>
      <c r="W15" s="4">
        <v>4643</v>
      </c>
      <c r="X15" s="4">
        <v>0</v>
      </c>
      <c r="Y15" s="4">
        <v>0</v>
      </c>
      <c r="Z15" s="4">
        <v>0</v>
      </c>
      <c r="AA15" s="3">
        <f t="shared" ref="AA15:AB19" si="1">Q15+S15+U15+W15+Y15</f>
        <v>16833</v>
      </c>
      <c r="AB15" s="3">
        <f t="shared" si="1"/>
        <v>0</v>
      </c>
      <c r="AC15" s="4">
        <f>AA15+AB15</f>
        <v>16833</v>
      </c>
      <c r="AE15" s="6" t="s">
        <v>12</v>
      </c>
      <c r="AF15" s="4">
        <f t="shared" ref="AF15:AR18" si="2">IFERROR(B15/Q15, "N.A.")</f>
        <v>7787.3872923807003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14925.395308427454</v>
      </c>
      <c r="AK15" s="4" t="str">
        <f t="shared" si="2"/>
        <v>N.A.</v>
      </c>
      <c r="AL15" s="4">
        <f t="shared" si="2"/>
        <v>12987.241007968985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11173.9678013426</v>
      </c>
      <c r="AQ15" s="4" t="str">
        <f t="shared" si="2"/>
        <v>N.A.</v>
      </c>
      <c r="AR15" s="4">
        <f t="shared" si="2"/>
        <v>11173.9678013426</v>
      </c>
    </row>
    <row r="16" spans="1:44" ht="15.75" customHeight="1" thickBot="1" x14ac:dyDescent="0.3">
      <c r="A16" s="6" t="s">
        <v>13</v>
      </c>
      <c r="B16" s="4">
        <v>4239800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4239800</v>
      </c>
      <c r="M16" s="3">
        <f t="shared" si="0"/>
        <v>0</v>
      </c>
      <c r="N16" s="4">
        <f>L16+M16</f>
        <v>4239800</v>
      </c>
      <c r="P16" s="6" t="s">
        <v>13</v>
      </c>
      <c r="Q16" s="4">
        <v>680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680</v>
      </c>
      <c r="AB16" s="3">
        <f t="shared" si="1"/>
        <v>0</v>
      </c>
      <c r="AC16" s="4">
        <f>AA16+AB16</f>
        <v>680</v>
      </c>
      <c r="AE16" s="6" t="s">
        <v>13</v>
      </c>
      <c r="AF16" s="4">
        <f t="shared" si="2"/>
        <v>6235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6235</v>
      </c>
      <c r="AQ16" s="4" t="str">
        <f t="shared" si="2"/>
        <v>N.A.</v>
      </c>
      <c r="AR16" s="4">
        <f t="shared" si="2"/>
        <v>6235</v>
      </c>
    </row>
    <row r="17" spans="1:44" ht="15.75" customHeight="1" thickBot="1" x14ac:dyDescent="0.3">
      <c r="A17" s="6" t="s">
        <v>14</v>
      </c>
      <c r="B17" s="4">
        <v>64795050.000000015</v>
      </c>
      <c r="C17" s="4">
        <v>153986000</v>
      </c>
      <c r="D17" s="4">
        <v>92802600</v>
      </c>
      <c r="E17" s="4"/>
      <c r="F17" s="4"/>
      <c r="G17" s="4">
        <v>17659240</v>
      </c>
      <c r="H17" s="4"/>
      <c r="I17" s="4"/>
      <c r="J17" s="4"/>
      <c r="K17" s="4"/>
      <c r="L17" s="3">
        <f t="shared" si="0"/>
        <v>157597650</v>
      </c>
      <c r="M17" s="3">
        <f t="shared" si="0"/>
        <v>171645240</v>
      </c>
      <c r="N17" s="4">
        <f>L17+M17</f>
        <v>329242890</v>
      </c>
      <c r="P17" s="6" t="s">
        <v>14</v>
      </c>
      <c r="Q17" s="4">
        <v>5925</v>
      </c>
      <c r="R17" s="4">
        <v>10228</v>
      </c>
      <c r="S17" s="4">
        <v>3924</v>
      </c>
      <c r="T17" s="4">
        <v>0</v>
      </c>
      <c r="U17" s="4">
        <v>0</v>
      </c>
      <c r="V17" s="4">
        <v>1321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9849</v>
      </c>
      <c r="AB17" s="3">
        <f t="shared" si="1"/>
        <v>11549</v>
      </c>
      <c r="AC17" s="4">
        <f>AA17+AB17</f>
        <v>21398</v>
      </c>
      <c r="AE17" s="6" t="s">
        <v>14</v>
      </c>
      <c r="AF17" s="4">
        <f t="shared" si="2"/>
        <v>10935.873417721521</v>
      </c>
      <c r="AG17" s="4">
        <f t="shared" si="2"/>
        <v>15055.338287055143</v>
      </c>
      <c r="AH17" s="4">
        <f t="shared" si="2"/>
        <v>23650</v>
      </c>
      <c r="AI17" s="4" t="str">
        <f t="shared" si="2"/>
        <v>N.A.</v>
      </c>
      <c r="AJ17" s="4" t="str">
        <f t="shared" si="2"/>
        <v>N.A.</v>
      </c>
      <c r="AK17" s="4">
        <f t="shared" si="2"/>
        <v>13368.084784254354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16001.385927505331</v>
      </c>
      <c r="AQ17" s="4">
        <f t="shared" si="2"/>
        <v>14862.34652350853</v>
      </c>
      <c r="AR17" s="4">
        <f t="shared" si="2"/>
        <v>15386.619777549304</v>
      </c>
    </row>
    <row r="18" spans="1:44" ht="15.75" customHeight="1" thickBot="1" x14ac:dyDescent="0.3">
      <c r="A18" s="6" t="s">
        <v>15</v>
      </c>
      <c r="B18" s="4">
        <v>421830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421830</v>
      </c>
      <c r="M18" s="3">
        <f t="shared" si="0"/>
        <v>0</v>
      </c>
      <c r="N18" s="4">
        <f>L18+M18</f>
        <v>421830</v>
      </c>
      <c r="P18" s="6" t="s">
        <v>15</v>
      </c>
      <c r="Q18" s="4">
        <v>981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981</v>
      </c>
      <c r="AB18" s="3">
        <f t="shared" si="1"/>
        <v>0</v>
      </c>
      <c r="AC18" s="4">
        <f>AA18+AB18</f>
        <v>981</v>
      </c>
      <c r="AE18" s="6" t="s">
        <v>15</v>
      </c>
      <c r="AF18" s="4">
        <f t="shared" si="2"/>
        <v>430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430</v>
      </c>
      <c r="AQ18" s="4" t="str">
        <f t="shared" si="2"/>
        <v>N.A.</v>
      </c>
      <c r="AR18" s="4">
        <f t="shared" si="2"/>
        <v>430</v>
      </c>
    </row>
    <row r="19" spans="1:44" ht="15.75" customHeight="1" thickBot="1" x14ac:dyDescent="0.3">
      <c r="A19" s="7" t="s">
        <v>16</v>
      </c>
      <c r="B19" s="4">
        <v>128531800.00000001</v>
      </c>
      <c r="C19" s="4">
        <v>153986000</v>
      </c>
      <c r="D19" s="4">
        <v>92802600</v>
      </c>
      <c r="E19" s="4"/>
      <c r="F19" s="4">
        <v>68716520</v>
      </c>
      <c r="G19" s="4">
        <v>17659240</v>
      </c>
      <c r="H19" s="4">
        <v>60299760</v>
      </c>
      <c r="I19" s="4"/>
      <c r="J19" s="4"/>
      <c r="K19" s="4"/>
      <c r="L19" s="3">
        <f t="shared" ref="L19:M19" si="3">SUM(L15:L18)</f>
        <v>350350680</v>
      </c>
      <c r="M19" s="3">
        <f t="shared" si="3"/>
        <v>171645240</v>
      </c>
      <c r="N19" s="4"/>
      <c r="P19" s="7" t="s">
        <v>16</v>
      </c>
      <c r="Q19" s="4">
        <v>15172</v>
      </c>
      <c r="R19" s="4">
        <v>10228</v>
      </c>
      <c r="S19" s="4">
        <v>3924</v>
      </c>
      <c r="T19" s="4">
        <v>0</v>
      </c>
      <c r="U19" s="4">
        <v>4604</v>
      </c>
      <c r="V19" s="4">
        <v>1321</v>
      </c>
      <c r="W19" s="4">
        <v>4643</v>
      </c>
      <c r="X19" s="4">
        <v>0</v>
      </c>
      <c r="Y19" s="4">
        <v>0</v>
      </c>
      <c r="Z19" s="4">
        <v>0</v>
      </c>
      <c r="AA19" s="3">
        <f t="shared" si="1"/>
        <v>28343</v>
      </c>
      <c r="AB19" s="3">
        <f t="shared" si="1"/>
        <v>11549</v>
      </c>
      <c r="AC19" s="4"/>
      <c r="AE19" s="7" t="s">
        <v>16</v>
      </c>
      <c r="AF19" s="4">
        <f t="shared" ref="AF19:AQ19" si="4">IFERROR(B19/Q19, "N.A.")</f>
        <v>8471.6451357764308</v>
      </c>
      <c r="AG19" s="4">
        <f t="shared" si="4"/>
        <v>15055.338287055143</v>
      </c>
      <c r="AH19" s="4">
        <f t="shared" si="4"/>
        <v>23650</v>
      </c>
      <c r="AI19" s="4" t="str">
        <f t="shared" si="4"/>
        <v>N.A.</v>
      </c>
      <c r="AJ19" s="4">
        <f t="shared" si="4"/>
        <v>14925.395308427454</v>
      </c>
      <c r="AK19" s="4">
        <f t="shared" si="4"/>
        <v>13368.084784254354</v>
      </c>
      <c r="AL19" s="4">
        <f t="shared" si="4"/>
        <v>12987.241007968985</v>
      </c>
      <c r="AM19" s="4" t="str">
        <f t="shared" si="4"/>
        <v>N.A.</v>
      </c>
      <c r="AN19" s="4" t="str">
        <f t="shared" si="4"/>
        <v>N.A.</v>
      </c>
      <c r="AO19" s="4" t="str">
        <f t="shared" si="4"/>
        <v>N.A.</v>
      </c>
      <c r="AP19" s="4">
        <f t="shared" si="4"/>
        <v>12361.100800903221</v>
      </c>
      <c r="AQ19" s="4">
        <f t="shared" si="4"/>
        <v>14862.34652350853</v>
      </c>
      <c r="AR19" s="4"/>
    </row>
    <row r="20" spans="1:44" ht="15.75" thickBot="1" x14ac:dyDescent="0.3">
      <c r="A20" s="8" t="s">
        <v>0</v>
      </c>
      <c r="B20" s="39">
        <f>B19+C19</f>
        <v>282517800</v>
      </c>
      <c r="C20" s="40"/>
      <c r="D20" s="39">
        <f>D19+E19</f>
        <v>92802600</v>
      </c>
      <c r="E20" s="40"/>
      <c r="F20" s="39">
        <f>F19+G19</f>
        <v>86375760</v>
      </c>
      <c r="G20" s="40"/>
      <c r="H20" s="39">
        <f>H19+I19</f>
        <v>60299760</v>
      </c>
      <c r="I20" s="40"/>
      <c r="J20" s="39">
        <f>J19+K19</f>
        <v>0</v>
      </c>
      <c r="K20" s="40"/>
      <c r="L20" s="5"/>
      <c r="M20" s="2"/>
      <c r="N20" s="1">
        <f>B20+D20+F20+H20+J20</f>
        <v>521995920</v>
      </c>
      <c r="P20" s="8" t="s">
        <v>0</v>
      </c>
      <c r="Q20" s="39">
        <f>Q19+R19</f>
        <v>25400</v>
      </c>
      <c r="R20" s="40"/>
      <c r="S20" s="39">
        <f>S19+T19</f>
        <v>3924</v>
      </c>
      <c r="T20" s="40"/>
      <c r="U20" s="39">
        <f>U19+V19</f>
        <v>5925</v>
      </c>
      <c r="V20" s="40"/>
      <c r="W20" s="39">
        <f>W19+X19</f>
        <v>4643</v>
      </c>
      <c r="X20" s="40"/>
      <c r="Y20" s="39">
        <f>Y19+Z19</f>
        <v>0</v>
      </c>
      <c r="Z20" s="40"/>
      <c r="AA20" s="5"/>
      <c r="AB20" s="2"/>
      <c r="AC20" s="1">
        <f>Q20+S20+U20+W20+Y20</f>
        <v>39892</v>
      </c>
      <c r="AE20" s="8" t="s">
        <v>0</v>
      </c>
      <c r="AF20" s="41">
        <f>IFERROR(B20/Q20,"N.A.")</f>
        <v>11122.748031496063</v>
      </c>
      <c r="AG20" s="42"/>
      <c r="AH20" s="41">
        <f>IFERROR(D20/S20,"N.A.")</f>
        <v>23650</v>
      </c>
      <c r="AI20" s="42"/>
      <c r="AJ20" s="41">
        <f>IFERROR(F20/U20,"N.A.")</f>
        <v>14578.187341772153</v>
      </c>
      <c r="AK20" s="42"/>
      <c r="AL20" s="41">
        <f>IFERROR(H20/W20,"N.A.")</f>
        <v>12987.241007968985</v>
      </c>
      <c r="AM20" s="42"/>
      <c r="AN20" s="41" t="str">
        <f>IFERROR(J20/Y20,"N.A.")</f>
        <v>N.A.</v>
      </c>
      <c r="AO20" s="42"/>
      <c r="AP20" s="5"/>
      <c r="AQ20" s="2"/>
      <c r="AR20" s="4">
        <f>IFERROR(N20/AC20, "N.A.")</f>
        <v>13085.228115912965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2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22" t="s">
        <v>0</v>
      </c>
      <c r="P23" s="22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  <c r="AC23" s="22" t="s">
        <v>0</v>
      </c>
      <c r="AE23" s="22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8"/>
      <c r="AR23" s="22" t="s">
        <v>0</v>
      </c>
    </row>
    <row r="24" spans="1:44" ht="15" customHeight="1" x14ac:dyDescent="0.25">
      <c r="A24" s="23"/>
      <c r="B24" s="29" t="s">
        <v>3</v>
      </c>
      <c r="C24" s="30"/>
      <c r="D24" s="30"/>
      <c r="E24" s="31"/>
      <c r="F24" s="32" t="s">
        <v>4</v>
      </c>
      <c r="G24" s="33"/>
      <c r="H24" s="32" t="s">
        <v>5</v>
      </c>
      <c r="I24" s="33"/>
      <c r="J24" s="32" t="s">
        <v>6</v>
      </c>
      <c r="K24" s="33"/>
      <c r="L24" s="32" t="s">
        <v>7</v>
      </c>
      <c r="M24" s="33"/>
      <c r="N24" s="23"/>
      <c r="P24" s="23"/>
      <c r="Q24" s="29" t="s">
        <v>3</v>
      </c>
      <c r="R24" s="30"/>
      <c r="S24" s="30"/>
      <c r="T24" s="31"/>
      <c r="U24" s="32" t="s">
        <v>4</v>
      </c>
      <c r="V24" s="33"/>
      <c r="W24" s="32" t="s">
        <v>5</v>
      </c>
      <c r="X24" s="33"/>
      <c r="Y24" s="32" t="s">
        <v>6</v>
      </c>
      <c r="Z24" s="33"/>
      <c r="AA24" s="32" t="s">
        <v>7</v>
      </c>
      <c r="AB24" s="33"/>
      <c r="AC24" s="23"/>
      <c r="AE24" s="23"/>
      <c r="AF24" s="29" t="s">
        <v>3</v>
      </c>
      <c r="AG24" s="30"/>
      <c r="AH24" s="30"/>
      <c r="AI24" s="31"/>
      <c r="AJ24" s="32" t="s">
        <v>4</v>
      </c>
      <c r="AK24" s="33"/>
      <c r="AL24" s="32" t="s">
        <v>5</v>
      </c>
      <c r="AM24" s="33"/>
      <c r="AN24" s="32" t="s">
        <v>6</v>
      </c>
      <c r="AO24" s="33"/>
      <c r="AP24" s="32" t="s">
        <v>7</v>
      </c>
      <c r="AQ24" s="33"/>
      <c r="AR24" s="23"/>
    </row>
    <row r="25" spans="1:44" ht="15.75" customHeight="1" thickBot="1" x14ac:dyDescent="0.3">
      <c r="A25" s="23"/>
      <c r="B25" s="25" t="s">
        <v>8</v>
      </c>
      <c r="C25" s="26"/>
      <c r="D25" s="27" t="s">
        <v>9</v>
      </c>
      <c r="E25" s="28"/>
      <c r="F25" s="34"/>
      <c r="G25" s="35"/>
      <c r="H25" s="34"/>
      <c r="I25" s="35"/>
      <c r="J25" s="34"/>
      <c r="K25" s="35"/>
      <c r="L25" s="34"/>
      <c r="M25" s="35"/>
      <c r="N25" s="23"/>
      <c r="P25" s="23"/>
      <c r="Q25" s="25" t="s">
        <v>8</v>
      </c>
      <c r="R25" s="26"/>
      <c r="S25" s="27" t="s">
        <v>9</v>
      </c>
      <c r="T25" s="28"/>
      <c r="U25" s="34"/>
      <c r="V25" s="35"/>
      <c r="W25" s="34"/>
      <c r="X25" s="35"/>
      <c r="Y25" s="34"/>
      <c r="Z25" s="35"/>
      <c r="AA25" s="34"/>
      <c r="AB25" s="35"/>
      <c r="AC25" s="23"/>
      <c r="AE25" s="23"/>
      <c r="AF25" s="25" t="s">
        <v>8</v>
      </c>
      <c r="AG25" s="26"/>
      <c r="AH25" s="27" t="s">
        <v>9</v>
      </c>
      <c r="AI25" s="28"/>
      <c r="AJ25" s="34"/>
      <c r="AK25" s="35"/>
      <c r="AL25" s="34"/>
      <c r="AM25" s="35"/>
      <c r="AN25" s="34"/>
      <c r="AO25" s="35"/>
      <c r="AP25" s="34"/>
      <c r="AQ25" s="35"/>
      <c r="AR25" s="23"/>
    </row>
    <row r="26" spans="1:44" ht="15.75" thickBot="1" x14ac:dyDescent="0.3">
      <c r="A26" s="24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4"/>
      <c r="P26" s="24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4"/>
      <c r="AE26" s="24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4"/>
    </row>
    <row r="27" spans="1:44" ht="15.75" customHeight="1" thickBot="1" x14ac:dyDescent="0.3">
      <c r="A27" s="6" t="s">
        <v>12</v>
      </c>
      <c r="B27" s="4">
        <v>23866720</v>
      </c>
      <c r="C27" s="4"/>
      <c r="D27" s="4"/>
      <c r="E27" s="4"/>
      <c r="F27" s="4">
        <v>36995420</v>
      </c>
      <c r="G27" s="4"/>
      <c r="H27" s="4">
        <v>19298400</v>
      </c>
      <c r="I27" s="4"/>
      <c r="J27" s="4"/>
      <c r="K27" s="4"/>
      <c r="L27" s="3">
        <f t="shared" ref="L27:M31" si="5">B27+D27+F27+H27+J27</f>
        <v>80160540</v>
      </c>
      <c r="M27" s="3">
        <f t="shared" si="5"/>
        <v>0</v>
      </c>
      <c r="N27" s="4">
        <f>L27+M27</f>
        <v>80160540</v>
      </c>
      <c r="P27" s="6" t="s">
        <v>12</v>
      </c>
      <c r="Q27" s="4">
        <v>3322</v>
      </c>
      <c r="R27" s="4">
        <v>0</v>
      </c>
      <c r="S27" s="4">
        <v>0</v>
      </c>
      <c r="T27" s="4">
        <v>0</v>
      </c>
      <c r="U27" s="4">
        <v>3283</v>
      </c>
      <c r="V27" s="4">
        <v>0</v>
      </c>
      <c r="W27" s="4">
        <v>1360</v>
      </c>
      <c r="X27" s="4">
        <v>0</v>
      </c>
      <c r="Y27" s="4">
        <v>0</v>
      </c>
      <c r="Z27" s="4">
        <v>0</v>
      </c>
      <c r="AA27" s="3">
        <f t="shared" ref="AA27:AB31" si="6">Q27+S27+U27+W27+Y27</f>
        <v>7965</v>
      </c>
      <c r="AB27" s="3">
        <f t="shared" si="6"/>
        <v>0</v>
      </c>
      <c r="AC27" s="4">
        <f>AA27+AB27</f>
        <v>7965</v>
      </c>
      <c r="AE27" s="6" t="s">
        <v>12</v>
      </c>
      <c r="AF27" s="4">
        <f t="shared" ref="AF27:AR30" si="7">IFERROR(B27/Q27, "N.A.")</f>
        <v>7184.4431065623121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11268.784648187633</v>
      </c>
      <c r="AK27" s="4" t="str">
        <f t="shared" si="7"/>
        <v>N.A.</v>
      </c>
      <c r="AL27" s="4">
        <f t="shared" si="7"/>
        <v>14190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10064.097928436911</v>
      </c>
      <c r="AQ27" s="4" t="str">
        <f t="shared" si="7"/>
        <v>N.A.</v>
      </c>
      <c r="AR27" s="4">
        <f t="shared" si="7"/>
        <v>10064.097928436911</v>
      </c>
    </row>
    <row r="28" spans="1:44" ht="15.75" customHeight="1" thickBot="1" x14ac:dyDescent="0.3">
      <c r="A28" s="6" t="s">
        <v>13</v>
      </c>
      <c r="B28" s="4">
        <v>2924000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2924000</v>
      </c>
      <c r="M28" s="3">
        <f t="shared" si="5"/>
        <v>0</v>
      </c>
      <c r="N28" s="4">
        <f>L28+M28</f>
        <v>2924000</v>
      </c>
      <c r="P28" s="6" t="s">
        <v>13</v>
      </c>
      <c r="Q28" s="4">
        <v>340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340</v>
      </c>
      <c r="AB28" s="3">
        <f t="shared" si="6"/>
        <v>0</v>
      </c>
      <c r="AC28" s="4">
        <f>AA28+AB28</f>
        <v>340</v>
      </c>
      <c r="AE28" s="6" t="s">
        <v>13</v>
      </c>
      <c r="AF28" s="4">
        <f t="shared" si="7"/>
        <v>8600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8600</v>
      </c>
      <c r="AQ28" s="4" t="str">
        <f t="shared" si="7"/>
        <v>N.A.</v>
      </c>
      <c r="AR28" s="4">
        <f t="shared" si="7"/>
        <v>8600</v>
      </c>
    </row>
    <row r="29" spans="1:44" ht="15.75" customHeight="1" thickBot="1" x14ac:dyDescent="0.3">
      <c r="A29" s="6" t="s">
        <v>14</v>
      </c>
      <c r="B29" s="4">
        <v>54671130.000000007</v>
      </c>
      <c r="C29" s="4">
        <v>136945100.00000003</v>
      </c>
      <c r="D29" s="4">
        <v>92802600</v>
      </c>
      <c r="E29" s="4"/>
      <c r="F29" s="4"/>
      <c r="G29" s="4">
        <v>5848000</v>
      </c>
      <c r="H29" s="4"/>
      <c r="I29" s="4"/>
      <c r="J29" s="4"/>
      <c r="K29" s="4"/>
      <c r="L29" s="3">
        <f t="shared" si="5"/>
        <v>147473730</v>
      </c>
      <c r="M29" s="3">
        <f t="shared" si="5"/>
        <v>142793100.00000003</v>
      </c>
      <c r="N29" s="4">
        <f>L29+M29</f>
        <v>290266830</v>
      </c>
      <c r="P29" s="6" t="s">
        <v>14</v>
      </c>
      <c r="Q29" s="4">
        <v>4604</v>
      </c>
      <c r="R29" s="4">
        <v>8567</v>
      </c>
      <c r="S29" s="4">
        <v>3924</v>
      </c>
      <c r="T29" s="4">
        <v>0</v>
      </c>
      <c r="U29" s="4">
        <v>0</v>
      </c>
      <c r="V29" s="4">
        <v>340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8528</v>
      </c>
      <c r="AB29" s="3">
        <f t="shared" si="6"/>
        <v>8907</v>
      </c>
      <c r="AC29" s="4">
        <f>AA29+AB29</f>
        <v>17435</v>
      </c>
      <c r="AE29" s="6" t="s">
        <v>14</v>
      </c>
      <c r="AF29" s="4">
        <f t="shared" si="7"/>
        <v>11874.702432667247</v>
      </c>
      <c r="AG29" s="4">
        <f t="shared" si="7"/>
        <v>15985.187346795848</v>
      </c>
      <c r="AH29" s="4">
        <f t="shared" si="7"/>
        <v>23650</v>
      </c>
      <c r="AI29" s="4" t="str">
        <f t="shared" si="7"/>
        <v>N.A.</v>
      </c>
      <c r="AJ29" s="4" t="str">
        <f t="shared" si="7"/>
        <v>N.A.</v>
      </c>
      <c r="AK29" s="4">
        <f t="shared" si="7"/>
        <v>17200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17292.885787992494</v>
      </c>
      <c r="AQ29" s="4">
        <f t="shared" si="7"/>
        <v>16031.559447625466</v>
      </c>
      <c r="AR29" s="4">
        <f t="shared" si="7"/>
        <v>16648.513335245196</v>
      </c>
    </row>
    <row r="30" spans="1:44" ht="15.75" customHeight="1" thickBot="1" x14ac:dyDescent="0.3">
      <c r="A30" s="6" t="s">
        <v>15</v>
      </c>
      <c r="B30" s="4">
        <v>421830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421830</v>
      </c>
      <c r="M30" s="3">
        <f t="shared" si="5"/>
        <v>0</v>
      </c>
      <c r="N30" s="4">
        <f>L30+M30</f>
        <v>421830</v>
      </c>
      <c r="P30" s="6" t="s">
        <v>15</v>
      </c>
      <c r="Q30" s="4">
        <v>981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981</v>
      </c>
      <c r="AB30" s="3">
        <f t="shared" si="6"/>
        <v>0</v>
      </c>
      <c r="AC30" s="4">
        <f>AA30+AB30</f>
        <v>981</v>
      </c>
      <c r="AE30" s="6" t="s">
        <v>15</v>
      </c>
      <c r="AF30" s="4">
        <f t="shared" si="7"/>
        <v>430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430</v>
      </c>
      <c r="AQ30" s="4" t="str">
        <f t="shared" si="7"/>
        <v>N.A.</v>
      </c>
      <c r="AR30" s="4">
        <f t="shared" si="7"/>
        <v>430</v>
      </c>
    </row>
    <row r="31" spans="1:44" ht="15.75" customHeight="1" thickBot="1" x14ac:dyDescent="0.3">
      <c r="A31" s="7" t="s">
        <v>16</v>
      </c>
      <c r="B31" s="4">
        <v>81883680</v>
      </c>
      <c r="C31" s="4">
        <v>136945100.00000003</v>
      </c>
      <c r="D31" s="4">
        <v>92802600</v>
      </c>
      <c r="E31" s="4"/>
      <c r="F31" s="4">
        <v>36995420</v>
      </c>
      <c r="G31" s="4">
        <v>5848000</v>
      </c>
      <c r="H31" s="4">
        <v>19298400</v>
      </c>
      <c r="I31" s="4"/>
      <c r="J31" s="4"/>
      <c r="K31" s="4"/>
      <c r="L31" s="3">
        <f t="shared" si="5"/>
        <v>230980100</v>
      </c>
      <c r="M31" s="3">
        <f t="shared" si="5"/>
        <v>142793100.00000003</v>
      </c>
      <c r="N31" s="4"/>
      <c r="P31" s="7" t="s">
        <v>16</v>
      </c>
      <c r="Q31" s="4">
        <v>9247</v>
      </c>
      <c r="R31" s="4">
        <v>8567</v>
      </c>
      <c r="S31" s="4">
        <v>3924</v>
      </c>
      <c r="T31" s="4">
        <v>0</v>
      </c>
      <c r="U31" s="4">
        <v>3283</v>
      </c>
      <c r="V31" s="4">
        <v>340</v>
      </c>
      <c r="W31" s="4">
        <v>1360</v>
      </c>
      <c r="X31" s="4">
        <v>0</v>
      </c>
      <c r="Y31" s="4">
        <v>0</v>
      </c>
      <c r="Z31" s="4">
        <v>0</v>
      </c>
      <c r="AA31" s="3">
        <f t="shared" si="6"/>
        <v>17814</v>
      </c>
      <c r="AB31" s="3">
        <f t="shared" si="6"/>
        <v>8907</v>
      </c>
      <c r="AC31" s="4"/>
      <c r="AE31" s="7" t="s">
        <v>16</v>
      </c>
      <c r="AF31" s="4">
        <f t="shared" ref="AF31:AQ31" si="8">IFERROR(B31/Q31, "N.A.")</f>
        <v>8855.1616740564514</v>
      </c>
      <c r="AG31" s="4">
        <f t="shared" si="8"/>
        <v>15985.187346795848</v>
      </c>
      <c r="AH31" s="4">
        <f t="shared" si="8"/>
        <v>23650</v>
      </c>
      <c r="AI31" s="4" t="str">
        <f t="shared" si="8"/>
        <v>N.A.</v>
      </c>
      <c r="AJ31" s="4">
        <f t="shared" si="8"/>
        <v>11268.784648187633</v>
      </c>
      <c r="AK31" s="4">
        <f t="shared" si="8"/>
        <v>17200</v>
      </c>
      <c r="AL31" s="4">
        <f t="shared" si="8"/>
        <v>14190</v>
      </c>
      <c r="AM31" s="4" t="str">
        <f t="shared" si="8"/>
        <v>N.A.</v>
      </c>
      <c r="AN31" s="4" t="str">
        <f t="shared" si="8"/>
        <v>N.A.</v>
      </c>
      <c r="AO31" s="4" t="str">
        <f t="shared" si="8"/>
        <v>N.A.</v>
      </c>
      <c r="AP31" s="4">
        <f t="shared" si="8"/>
        <v>12966.211968114965</v>
      </c>
      <c r="AQ31" s="4">
        <f t="shared" si="8"/>
        <v>16031.559447625466</v>
      </c>
      <c r="AR31" s="4"/>
    </row>
    <row r="32" spans="1:44" ht="15.75" thickBot="1" x14ac:dyDescent="0.3">
      <c r="A32" s="8" t="s">
        <v>0</v>
      </c>
      <c r="B32" s="39">
        <f>B31+C31</f>
        <v>218828780.00000003</v>
      </c>
      <c r="C32" s="40"/>
      <c r="D32" s="39">
        <f>D31+E31</f>
        <v>92802600</v>
      </c>
      <c r="E32" s="40"/>
      <c r="F32" s="39">
        <f>F31+G31</f>
        <v>42843420</v>
      </c>
      <c r="G32" s="40"/>
      <c r="H32" s="39">
        <f>H31+I31</f>
        <v>19298400</v>
      </c>
      <c r="I32" s="40"/>
      <c r="J32" s="39">
        <f>J31+K31</f>
        <v>0</v>
      </c>
      <c r="K32" s="40"/>
      <c r="L32" s="5"/>
      <c r="M32" s="2"/>
      <c r="N32" s="1">
        <f>B32+D32+F32+H32+J32</f>
        <v>373773200</v>
      </c>
      <c r="P32" s="8" t="s">
        <v>0</v>
      </c>
      <c r="Q32" s="39">
        <f>Q31+R31</f>
        <v>17814</v>
      </c>
      <c r="R32" s="40"/>
      <c r="S32" s="39">
        <f>S31+T31</f>
        <v>3924</v>
      </c>
      <c r="T32" s="40"/>
      <c r="U32" s="39">
        <f>U31+V31</f>
        <v>3623</v>
      </c>
      <c r="V32" s="40"/>
      <c r="W32" s="39">
        <f>W31+X31</f>
        <v>1360</v>
      </c>
      <c r="X32" s="40"/>
      <c r="Y32" s="39">
        <f>Y31+Z31</f>
        <v>0</v>
      </c>
      <c r="Z32" s="40"/>
      <c r="AA32" s="5"/>
      <c r="AB32" s="2"/>
      <c r="AC32" s="1">
        <f>Q32+S32+U32+W32+Y32</f>
        <v>26721</v>
      </c>
      <c r="AE32" s="8" t="s">
        <v>0</v>
      </c>
      <c r="AF32" s="41">
        <f>IFERROR(B32/Q32,"N.A.")</f>
        <v>12284.090041540363</v>
      </c>
      <c r="AG32" s="42"/>
      <c r="AH32" s="41">
        <f>IFERROR(D32/S32,"N.A.")</f>
        <v>23650</v>
      </c>
      <c r="AI32" s="42"/>
      <c r="AJ32" s="41">
        <f>IFERROR(F32/U32,"N.A.")</f>
        <v>11825.398840739719</v>
      </c>
      <c r="AK32" s="42"/>
      <c r="AL32" s="41">
        <f>IFERROR(H32/W32,"N.A.")</f>
        <v>14190</v>
      </c>
      <c r="AM32" s="42"/>
      <c r="AN32" s="41" t="str">
        <f>IFERROR(J32/Y32,"N.A.")</f>
        <v>N.A.</v>
      </c>
      <c r="AO32" s="42"/>
      <c r="AP32" s="5"/>
      <c r="AQ32" s="2"/>
      <c r="AR32" s="4">
        <f>IFERROR(N32/AC32, "N.A.")</f>
        <v>13987.994461285132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2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8"/>
      <c r="N35" s="22" t="s">
        <v>0</v>
      </c>
      <c r="P35" s="22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  <c r="AC35" s="22" t="s">
        <v>0</v>
      </c>
      <c r="AE35" s="22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2" t="s">
        <v>0</v>
      </c>
    </row>
    <row r="36" spans="1:44" ht="15" customHeight="1" x14ac:dyDescent="0.25">
      <c r="A36" s="23"/>
      <c r="B36" s="29" t="s">
        <v>3</v>
      </c>
      <c r="C36" s="30"/>
      <c r="D36" s="30"/>
      <c r="E36" s="31"/>
      <c r="F36" s="32" t="s">
        <v>4</v>
      </c>
      <c r="G36" s="33"/>
      <c r="H36" s="32" t="s">
        <v>5</v>
      </c>
      <c r="I36" s="33"/>
      <c r="J36" s="32" t="s">
        <v>6</v>
      </c>
      <c r="K36" s="33"/>
      <c r="L36" s="32" t="s">
        <v>7</v>
      </c>
      <c r="M36" s="33"/>
      <c r="N36" s="23"/>
      <c r="P36" s="23"/>
      <c r="Q36" s="29" t="s">
        <v>3</v>
      </c>
      <c r="R36" s="30"/>
      <c r="S36" s="30"/>
      <c r="T36" s="31"/>
      <c r="U36" s="32" t="s">
        <v>4</v>
      </c>
      <c r="V36" s="33"/>
      <c r="W36" s="32" t="s">
        <v>5</v>
      </c>
      <c r="X36" s="33"/>
      <c r="Y36" s="32" t="s">
        <v>6</v>
      </c>
      <c r="Z36" s="33"/>
      <c r="AA36" s="32" t="s">
        <v>7</v>
      </c>
      <c r="AB36" s="33"/>
      <c r="AC36" s="23"/>
      <c r="AE36" s="23"/>
      <c r="AF36" s="29" t="s">
        <v>3</v>
      </c>
      <c r="AG36" s="30"/>
      <c r="AH36" s="30"/>
      <c r="AI36" s="31"/>
      <c r="AJ36" s="32" t="s">
        <v>4</v>
      </c>
      <c r="AK36" s="33"/>
      <c r="AL36" s="32" t="s">
        <v>5</v>
      </c>
      <c r="AM36" s="33"/>
      <c r="AN36" s="32" t="s">
        <v>6</v>
      </c>
      <c r="AO36" s="33"/>
      <c r="AP36" s="32" t="s">
        <v>7</v>
      </c>
      <c r="AQ36" s="33"/>
      <c r="AR36" s="23"/>
    </row>
    <row r="37" spans="1:44" ht="15.75" customHeight="1" thickBot="1" x14ac:dyDescent="0.3">
      <c r="A37" s="23"/>
      <c r="B37" s="25" t="s">
        <v>8</v>
      </c>
      <c r="C37" s="26"/>
      <c r="D37" s="27" t="s">
        <v>9</v>
      </c>
      <c r="E37" s="28"/>
      <c r="F37" s="34"/>
      <c r="G37" s="35"/>
      <c r="H37" s="34"/>
      <c r="I37" s="35"/>
      <c r="J37" s="34"/>
      <c r="K37" s="35"/>
      <c r="L37" s="34"/>
      <c r="M37" s="35"/>
      <c r="N37" s="23"/>
      <c r="P37" s="23"/>
      <c r="Q37" s="25" t="s">
        <v>8</v>
      </c>
      <c r="R37" s="26"/>
      <c r="S37" s="27" t="s">
        <v>9</v>
      </c>
      <c r="T37" s="28"/>
      <c r="U37" s="34"/>
      <c r="V37" s="35"/>
      <c r="W37" s="34"/>
      <c r="X37" s="35"/>
      <c r="Y37" s="34"/>
      <c r="Z37" s="35"/>
      <c r="AA37" s="34"/>
      <c r="AB37" s="35"/>
      <c r="AC37" s="23"/>
      <c r="AE37" s="23"/>
      <c r="AF37" s="25" t="s">
        <v>8</v>
      </c>
      <c r="AG37" s="26"/>
      <c r="AH37" s="27" t="s">
        <v>9</v>
      </c>
      <c r="AI37" s="28"/>
      <c r="AJ37" s="34"/>
      <c r="AK37" s="35"/>
      <c r="AL37" s="34"/>
      <c r="AM37" s="35"/>
      <c r="AN37" s="34"/>
      <c r="AO37" s="35"/>
      <c r="AP37" s="34"/>
      <c r="AQ37" s="35"/>
      <c r="AR37" s="23"/>
    </row>
    <row r="38" spans="1:44" ht="15.75" customHeight="1" thickBot="1" x14ac:dyDescent="0.3">
      <c r="A38" s="24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4"/>
      <c r="P38" s="24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4"/>
      <c r="AE38" s="24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4"/>
    </row>
    <row r="39" spans="1:44" ht="15.75" customHeight="1" thickBot="1" x14ac:dyDescent="0.3">
      <c r="A39" s="6" t="s">
        <v>12</v>
      </c>
      <c r="B39" s="4">
        <v>35208400</v>
      </c>
      <c r="C39" s="4"/>
      <c r="D39" s="4"/>
      <c r="E39" s="4"/>
      <c r="F39" s="4">
        <v>31721100</v>
      </c>
      <c r="G39" s="4"/>
      <c r="H39" s="4">
        <v>41001360</v>
      </c>
      <c r="I39" s="4"/>
      <c r="J39" s="4"/>
      <c r="K39" s="4"/>
      <c r="L39" s="3">
        <f t="shared" ref="L39:M43" si="9">B39+D39+F39+H39+J39</f>
        <v>107930860</v>
      </c>
      <c r="M39" s="3">
        <f t="shared" si="9"/>
        <v>0</v>
      </c>
      <c r="N39" s="4">
        <f>L39+M39</f>
        <v>107930860</v>
      </c>
      <c r="P39" s="6" t="s">
        <v>12</v>
      </c>
      <c r="Q39" s="4">
        <v>4264</v>
      </c>
      <c r="R39" s="4">
        <v>0</v>
      </c>
      <c r="S39" s="4">
        <v>0</v>
      </c>
      <c r="T39" s="4">
        <v>0</v>
      </c>
      <c r="U39" s="4">
        <v>1321</v>
      </c>
      <c r="V39" s="4">
        <v>0</v>
      </c>
      <c r="W39" s="4">
        <v>3283</v>
      </c>
      <c r="X39" s="4">
        <v>0</v>
      </c>
      <c r="Y39" s="4">
        <v>0</v>
      </c>
      <c r="Z39" s="4">
        <v>0</v>
      </c>
      <c r="AA39" s="3">
        <f t="shared" ref="AA39:AB43" si="10">Q39+S39+U39+W39+Y39</f>
        <v>8868</v>
      </c>
      <c r="AB39" s="3">
        <f t="shared" si="10"/>
        <v>0</v>
      </c>
      <c r="AC39" s="4">
        <f>AA39+AB39</f>
        <v>8868</v>
      </c>
      <c r="AE39" s="6" t="s">
        <v>12</v>
      </c>
      <c r="AF39" s="4">
        <f t="shared" ref="AF39:AR42" si="11">IFERROR(B39/Q39, "N.A.")</f>
        <v>8257.1294559099442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24012.944738834216</v>
      </c>
      <c r="AK39" s="4" t="str">
        <f t="shared" si="11"/>
        <v>N.A.</v>
      </c>
      <c r="AL39" s="4">
        <f t="shared" si="11"/>
        <v>12488.991775814804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12170.823184483535</v>
      </c>
      <c r="AQ39" s="4" t="str">
        <f t="shared" si="11"/>
        <v>N.A.</v>
      </c>
      <c r="AR39" s="4">
        <f t="shared" si="11"/>
        <v>12170.823184483535</v>
      </c>
    </row>
    <row r="40" spans="1:44" ht="15.75" customHeight="1" thickBot="1" x14ac:dyDescent="0.3">
      <c r="A40" s="6" t="s">
        <v>13</v>
      </c>
      <c r="B40" s="4">
        <v>1315800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1315800</v>
      </c>
      <c r="M40" s="3">
        <f t="shared" si="9"/>
        <v>0</v>
      </c>
      <c r="N40" s="4">
        <f>L40+M40</f>
        <v>1315800</v>
      </c>
      <c r="P40" s="6" t="s">
        <v>13</v>
      </c>
      <c r="Q40" s="4">
        <v>340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340</v>
      </c>
      <c r="AB40" s="3">
        <f t="shared" si="10"/>
        <v>0</v>
      </c>
      <c r="AC40" s="4">
        <f>AA40+AB40</f>
        <v>340</v>
      </c>
      <c r="AE40" s="6" t="s">
        <v>13</v>
      </c>
      <c r="AF40" s="4">
        <f t="shared" si="11"/>
        <v>3870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3870</v>
      </c>
      <c r="AQ40" s="4" t="str">
        <f t="shared" si="11"/>
        <v>N.A.</v>
      </c>
      <c r="AR40" s="4">
        <f t="shared" si="11"/>
        <v>3870</v>
      </c>
    </row>
    <row r="41" spans="1:44" ht="15.75" customHeight="1" thickBot="1" x14ac:dyDescent="0.3">
      <c r="A41" s="6" t="s">
        <v>14</v>
      </c>
      <c r="B41" s="4">
        <v>10123920</v>
      </c>
      <c r="C41" s="4">
        <v>17040900</v>
      </c>
      <c r="D41" s="4"/>
      <c r="E41" s="4"/>
      <c r="F41" s="4"/>
      <c r="G41" s="4">
        <v>11811240</v>
      </c>
      <c r="H41" s="4"/>
      <c r="I41" s="4"/>
      <c r="J41" s="4"/>
      <c r="K41" s="4"/>
      <c r="L41" s="3">
        <f t="shared" si="9"/>
        <v>10123920</v>
      </c>
      <c r="M41" s="3">
        <f t="shared" si="9"/>
        <v>28852140</v>
      </c>
      <c r="N41" s="4">
        <f>L41+M41</f>
        <v>38976060</v>
      </c>
      <c r="P41" s="6" t="s">
        <v>14</v>
      </c>
      <c r="Q41" s="4">
        <v>1321</v>
      </c>
      <c r="R41" s="4">
        <v>1661</v>
      </c>
      <c r="S41" s="4">
        <v>0</v>
      </c>
      <c r="T41" s="4">
        <v>0</v>
      </c>
      <c r="U41" s="4">
        <v>0</v>
      </c>
      <c r="V41" s="4">
        <v>981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1321</v>
      </c>
      <c r="AB41" s="3">
        <f t="shared" si="10"/>
        <v>2642</v>
      </c>
      <c r="AC41" s="4">
        <f>AA41+AB41</f>
        <v>3963</v>
      </c>
      <c r="AE41" s="6" t="s">
        <v>14</v>
      </c>
      <c r="AF41" s="4">
        <f t="shared" si="11"/>
        <v>7663.8304314912948</v>
      </c>
      <c r="AG41" s="4">
        <f t="shared" si="11"/>
        <v>10259.422034918724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12040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7663.8304314912948</v>
      </c>
      <c r="AQ41" s="4">
        <f t="shared" si="11"/>
        <v>10920.567751703255</v>
      </c>
      <c r="AR41" s="4">
        <f t="shared" si="11"/>
        <v>9834.9886449659352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46648120</v>
      </c>
      <c r="C43" s="4">
        <v>17040900</v>
      </c>
      <c r="D43" s="4"/>
      <c r="E43" s="4"/>
      <c r="F43" s="4">
        <v>31721100</v>
      </c>
      <c r="G43" s="4">
        <v>11811240</v>
      </c>
      <c r="H43" s="4">
        <v>41001360</v>
      </c>
      <c r="I43" s="4"/>
      <c r="J43" s="4"/>
      <c r="K43" s="4"/>
      <c r="L43" s="3">
        <f t="shared" si="9"/>
        <v>119370580</v>
      </c>
      <c r="M43" s="3">
        <f t="shared" si="9"/>
        <v>28852140</v>
      </c>
      <c r="N43" s="4"/>
      <c r="P43" s="7" t="s">
        <v>16</v>
      </c>
      <c r="Q43" s="4">
        <v>5925</v>
      </c>
      <c r="R43" s="4">
        <v>1661</v>
      </c>
      <c r="S43" s="4">
        <v>0</v>
      </c>
      <c r="T43" s="4">
        <v>0</v>
      </c>
      <c r="U43" s="4">
        <v>1321</v>
      </c>
      <c r="V43" s="4">
        <v>981</v>
      </c>
      <c r="W43" s="4">
        <v>3283</v>
      </c>
      <c r="X43" s="4">
        <v>0</v>
      </c>
      <c r="Y43" s="4">
        <v>0</v>
      </c>
      <c r="Z43" s="4">
        <v>0</v>
      </c>
      <c r="AA43" s="3">
        <f t="shared" si="10"/>
        <v>10529</v>
      </c>
      <c r="AB43" s="3">
        <f t="shared" si="10"/>
        <v>2642</v>
      </c>
      <c r="AC43" s="4"/>
      <c r="AE43" s="7" t="s">
        <v>16</v>
      </c>
      <c r="AF43" s="4">
        <f t="shared" ref="AF43:AQ43" si="12">IFERROR(B43/Q43, "N.A.")</f>
        <v>7873.1004219409278</v>
      </c>
      <c r="AG43" s="4">
        <f t="shared" si="12"/>
        <v>10259.422034918724</v>
      </c>
      <c r="AH43" s="4" t="str">
        <f t="shared" si="12"/>
        <v>N.A.</v>
      </c>
      <c r="AI43" s="4" t="str">
        <f t="shared" si="12"/>
        <v>N.A.</v>
      </c>
      <c r="AJ43" s="4">
        <f t="shared" si="12"/>
        <v>24012.944738834216</v>
      </c>
      <c r="AK43" s="4">
        <f t="shared" si="12"/>
        <v>12040</v>
      </c>
      <c r="AL43" s="4">
        <f t="shared" si="12"/>
        <v>12488.991775814804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11337.314084908348</v>
      </c>
      <c r="AQ43" s="4">
        <f t="shared" si="12"/>
        <v>10920.567751703255</v>
      </c>
      <c r="AR43" s="4"/>
    </row>
    <row r="44" spans="1:44" ht="15.75" thickBot="1" x14ac:dyDescent="0.3">
      <c r="A44" s="8" t="s">
        <v>0</v>
      </c>
      <c r="B44" s="39">
        <f>B43+C43</f>
        <v>63689020</v>
      </c>
      <c r="C44" s="40"/>
      <c r="D44" s="39">
        <f>D43+E43</f>
        <v>0</v>
      </c>
      <c r="E44" s="40"/>
      <c r="F44" s="39">
        <f>F43+G43</f>
        <v>43532340</v>
      </c>
      <c r="G44" s="40"/>
      <c r="H44" s="39">
        <f>H43+I43</f>
        <v>41001360</v>
      </c>
      <c r="I44" s="40"/>
      <c r="J44" s="39">
        <f>J43+K43</f>
        <v>0</v>
      </c>
      <c r="K44" s="40"/>
      <c r="L44" s="5"/>
      <c r="M44" s="2"/>
      <c r="N44" s="1">
        <f>B44+D44+F44+H44+J44</f>
        <v>148222720</v>
      </c>
      <c r="P44" s="8" t="s">
        <v>0</v>
      </c>
      <c r="Q44" s="39">
        <f>Q43+R43</f>
        <v>7586</v>
      </c>
      <c r="R44" s="40"/>
      <c r="S44" s="39">
        <f>S43+T43</f>
        <v>0</v>
      </c>
      <c r="T44" s="40"/>
      <c r="U44" s="39">
        <f>U43+V43</f>
        <v>2302</v>
      </c>
      <c r="V44" s="40"/>
      <c r="W44" s="39">
        <f>W43+X43</f>
        <v>3283</v>
      </c>
      <c r="X44" s="40"/>
      <c r="Y44" s="39">
        <f>Y43+Z43</f>
        <v>0</v>
      </c>
      <c r="Z44" s="40"/>
      <c r="AA44" s="5"/>
      <c r="AB44" s="2"/>
      <c r="AC44" s="1">
        <f>Q44+S44+U44+W44+Y44</f>
        <v>13171</v>
      </c>
      <c r="AE44" s="8" t="s">
        <v>0</v>
      </c>
      <c r="AF44" s="41">
        <f>IFERROR(B44/Q44,"N.A.")</f>
        <v>8395.5997890851577</v>
      </c>
      <c r="AG44" s="42"/>
      <c r="AH44" s="41" t="str">
        <f>IFERROR(D44/S44,"N.A.")</f>
        <v>N.A.</v>
      </c>
      <c r="AI44" s="42"/>
      <c r="AJ44" s="41">
        <f>IFERROR(F44/U44,"N.A.")</f>
        <v>18910.660295395308</v>
      </c>
      <c r="AK44" s="42"/>
      <c r="AL44" s="41">
        <f>IFERROR(H44/W44,"N.A.")</f>
        <v>12488.991775814804</v>
      </c>
      <c r="AM44" s="42"/>
      <c r="AN44" s="41" t="str">
        <f>IFERROR(J44/Y44,"N.A.")</f>
        <v>N.A.</v>
      </c>
      <c r="AO44" s="42"/>
      <c r="AP44" s="5"/>
      <c r="AQ44" s="2"/>
      <c r="AR44" s="4">
        <f>IFERROR(N44/AC44, "N.A.")</f>
        <v>11253.718016855211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2025-10-17T18:46:32Z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